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20C235A5-0697-46E0-9B0A-735EB7021292}" xr6:coauthVersionLast="47" xr6:coauthVersionMax="47" xr10:uidLastSave="{00000000-0000-0000-0000-000000000000}"/>
  <bookViews>
    <workbookView xWindow="-108" yWindow="-108" windowWidth="23256" windowHeight="14160" tabRatio="6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E34" i="10"/>
  <c r="U34" i="10"/>
  <c r="U35" i="10" s="1"/>
  <c r="C34" i="10"/>
  <c r="U36" i="10" l="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<sst xmlns="http://schemas.openxmlformats.org/spreadsheetml/2006/main" count="1049" uniqueCount="559">
  <si>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</si>
  <si>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</si>
  <si>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</si>
  <si>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</si>
  <si>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</si>
  <si>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</si>
  <si>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</si>
  <si>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</si>
  <si>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</si>
  <si>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</si>
  <si>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</si>
  <si>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</si>
  <si>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</si>
  <si>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</si>
  <si>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</si>
  <si>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</si>
  <si>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</si>
  <si>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</si>
  <si>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</si>
  <si>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</si>
  <si>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</si>
  <si>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</si>
  <si>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</si>
  <si>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</si>
  <si>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</si>
  <si>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</si>
  <si>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</si>
  <si>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</si>
  <si>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</si>
  <si>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</si>
  <si>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</si>
  <si>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</si>
  <si>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</si>
  <si>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</si>
  <si>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</si>
  <si>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</si>
  <si>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</si>
  <si>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</si>
  <si>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</si>
  <si>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</si>
  <si>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</si>
  <si>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</si>
  <si>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</si>
  <si>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</si>
  <si>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</si>
  <si>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</si>
  <si>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</si>
  <si>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</si>
  <si>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</si>
  <si>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</si>
  <si>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</si>
  <si>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</si>
  <si>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</si>
  <si>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</si>
  <si>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</si>
  <si>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</si>
  <si>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</si>
  <si>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</si>
  <si>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</si>
  <si>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</si>
  <si>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</si>
  <si>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</si>
  <si>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</si>
  <si>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</si>
  <si>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</si>
  <si>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</si>
  <si>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</si>
  <si>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</si>
  <si>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</si>
  <si>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</si>
  <si>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</si>
  <si>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</si>
  <si>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</si>
  <si>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</si>
  <si>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</si>
  <si>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</si>
  <si>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</si>
  <si>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</si>
  <si>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</si>
  <si>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</si>
  <si>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</si>
  <si>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</si>
  <si>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</si>
  <si>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</si>
  <si>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</si>
  <si>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</si>
  <si>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</si>
  <si>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</si>
  <si>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</si>
  <si>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</si>
  <si>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</si>
  <si>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</si>
  <si>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</si>
  <si>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</si>
  <si>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貝塚市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</si>
  <si>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</si>
  <si>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</si>
  <si>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</si>
  <si>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</si>
  <si>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</si>
  <si>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</si>
  <si>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</si>
  <si>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</si>
  <si>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</si>
  <si>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</si>
  <si>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</si>
  <si>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</si>
  <si>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</si>
  <si>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</si>
  <si>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</si>
  <si>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</si>
  <si>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</si>
  <si>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</si>
  <si>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</si>
  <si>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</si>
  <si>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</si>
  <si>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</si>
  <si>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</si>
  <si>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</si>
  <si>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</si>
  <si>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</si>
  <si>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</si>
  <si>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</si>
  <si>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</si>
  <si>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</si>
  <si>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</si>
  <si>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</si>
  <si>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</si>
  <si>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</si>
  <si>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</si>
  <si>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</si>
  <si>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</si>
  <si>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</si>
  <si>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</si>
  <si>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</si>
  <si>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</si>
  <si>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</si>
  <si>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</si>
  <si>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</si>
  <si>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</si>
  <si>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</si>
  <si>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</si>
  <si>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</si>
  <si>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</si>
  <si>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</si>
  <si>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</si>
  <si>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</si>
  <si>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</si>
  <si>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</si>
  <si>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</si>
  <si>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</si>
  <si>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</si>
  <si>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</si>
  <si>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</si>
  <si>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</si>
  <si>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</si>
  <si>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</si>
  <si>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</si>
  <si>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</si>
  <si>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</si>
  <si>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</si>
  <si>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</si>
  <si>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</si>
  <si>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</si>
  <si>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</si>
  <si>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</si>
  <si>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</si>
  <si>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</si>
  <si>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</si>
  <si>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</si>
  <si>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</si>
  <si>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</si>
  <si>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</si>
  <si>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</si>
  <si>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</si>
  <si>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</si>
  <si>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</si>
  <si>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</si>
  <si>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</si>
  <si>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</si>
  <si>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</si>
  <si>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</si>
  <si>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</si>
  <si>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</si>
  <si>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</si>
  <si>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</si>
  <si>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</si>
  <si>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</si>
  <si>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</si>
  <si>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</si>
  <si>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</si>
  <si>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</si>
  <si>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</si>
  <si>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</si>
  <si>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</si>
  <si>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</si>
  <si>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</si>
  <si>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</si>
  <si>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</si>
  <si>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</si>
  <si>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</si>
  <si>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</si>
  <si>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</si>
  <si>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大阪府貝塚市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</si>
  <si>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</si>
  <si>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</si>
  <si>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</si>
  <si>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</si>
  <si>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</si>
  <si>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</si>
  <si>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</si>
  <si>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</si>
  <si>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</si>
  <si>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</si>
  <si>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</si>
  <si>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</si>
  <si>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</si>
  <si>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</si>
  <si>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</si>
  <si>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</si>
  <si>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</si>
  <si>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</si>
  <si>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</si>
  <si>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</si>
  <si>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</si>
  <si>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</si>
  <si>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</si>
  <si>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</si>
  <si>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</si>
  <si>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</si>
  <si>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</si>
  <si>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</si>
  <si>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</si>
  <si>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</si>
  <si>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</si>
  <si>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</si>
  <si>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</si>
  <si>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</si>
  <si>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</si>
  <si>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</si>
  <si>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</si>
  <si>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</si>
  <si>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</si>
  <si>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</si>
  <si>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</si>
  <si>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</si>
  <si>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</si>
  <si>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</si>
  <si>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</si>
  <si>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</si>
  <si>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</si>
  <si>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</si>
  <si>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</si>
  <si>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</si>
  <si>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</si>
  <si>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</si>
  <si>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</si>
  <si>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</si>
  <si>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</si>
  <si>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</si>
  <si>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</si>
  <si>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</si>
  <si>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</si>
  <si>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</si>
  <si>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</si>
  <si>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</si>
  <si>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</si>
  <si>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</si>
  <si>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</si>
  <si>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</si>
  <si>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</si>
  <si>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</si>
  <si>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</si>
  <si>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</si>
  <si>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</si>
  <si>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</si>
  <si>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</si>
  <si>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</si>
  <si>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</si>
  <si>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</si>
  <si>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</si>
  <si>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</si>
  <si>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</si>
  <si>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</si>
  <si>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</si>
  <si>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</si>
  <si>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</si>
  <si>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</si>
  <si>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</si>
  <si>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</si>
  <si>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</si>
  <si>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</si>
  <si>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</si>
  <si>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</si>
  <si>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</si>
  <si>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</si>
  <si>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</si>
  <si>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</si>
  <si>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</si>
  <si>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</si>
  <si>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</si>
  <si>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</si>
  <si>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</si>
  <si>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</si>
  <si>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</si>
  <si>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</si>
  <si>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</si>
  <si>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</si>
  <si>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</si>
  <si>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</si>
  <si>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</si>
  <si>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</si>
  <si>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</si>
  <si>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</si>
  <si>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</si>
  <si>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</si>
  <si>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</si>
  <si>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</si>
  <si>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</si>
  <si>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</si>
  <si>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</si>
  <si>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</si>
  <si>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</si>
  <si>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</si>
  <si>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</si>
  <si>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</si>
  <si>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</si>
  <si>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</si>
  <si>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</si>
  <si>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</si>
  <si>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</si>
  <si>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</si>
  <si>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</si>
  <si>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</si>
  <si>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</si>
  <si>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</si>
  <si>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</si>
  <si>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</si>
  <si>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</si>
  <si>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</si>
  <si>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</si>
  <si>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</si>
  <si>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</si>
  <si>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</si>
  <si>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</si>
  <si>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</si>
  <si>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</si>
  <si>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</si>
  <si>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</si>
  <si>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</si>
  <si>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</si>
  <si>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</si>
  <si>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</si>
  <si>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</si>
  <si>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大阪府貝塚市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</si>
  <si>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</si>
  <si>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</si>
  <si>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</si>
  <si>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</si>
  <si>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</si>
  <si>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</si>
  <si>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</si>
  <si>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</si>
  <si>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</si>
  <si>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</si>
  <si>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</si>
  <si>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</si>
  <si>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</si>
  <si>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</si>
  <si>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</si>
  <si>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</si>
  <si>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</si>
  <si>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</si>
  <si>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</si>
  <si>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</si>
  <si>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</si>
  <si>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</si>
  <si>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</si>
  <si>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</si>
  <si>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</si>
  <si>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</si>
  <si>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</si>
  <si>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</si>
  <si>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</si>
  <si>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</si>
  <si>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</si>
  <si>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</si>
  <si>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</si>
  <si>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</si>
  <si>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</si>
  <si>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</si>
  <si>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</si>
  <si>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</si>
  <si>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</si>
  <si>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</si>
  <si>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</si>
  <si>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</si>
  <si>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</si>
  <si>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</si>
  <si>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</si>
  <si>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</si>
  <si>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</si>
  <si>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</si>
  <si>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</si>
  <si>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</si>
  <si>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</si>
  <si>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</si>
  <si>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</si>
  <si>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</si>
  <si>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</si>
  <si>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</si>
  <si>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</si>
  <si>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</si>
  <si>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</si>
  <si>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</si>
  <si>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</si>
  <si>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</si>
  <si>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</si>
  <si>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</si>
  <si>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</si>
  <si>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</si>
  <si>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</si>
  <si>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</si>
  <si>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</si>
  <si>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</si>
  <si>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</si>
  <si>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</si>
  <si>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</si>
  <si>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</si>
  <si>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</si>
  <si>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</si>
  <si>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</si>
  <si>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</si>
  <si>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</si>
  <si>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</si>
  <si>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</si>
  <si>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</si>
  <si>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</si>
  <si>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</si>
  <si>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</si>
  <si>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</si>
  <si>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</si>
  <si>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</si>
  <si>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</si>
  <si>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</si>
  <si>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</si>
  <si>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</si>
  <si>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</si>
  <si>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</si>
  <si>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</si>
  <si>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</si>
  <si>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</si>
  <si>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</si>
  <si>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</si>
  <si>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</si>
  <si>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</si>
  <si>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</si>
  <si>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</si>
  <si>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</si>
  <si>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</si>
  <si>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</si>
  <si>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</si>
  <si>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</si>
  <si>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</si>
  <si>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</si>
  <si>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</si>
  <si>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</si>
  <si>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</si>
  <si>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</si>
  <si>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</si>
  <si>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</si>
  <si>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</si>
  <si>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</si>
  <si>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</si>
  <si>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</si>
  <si>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</si>
  <si>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</si>
  <si>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</si>
  <si>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</si>
  <si>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</si>
  <si>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</si>
  <si>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</si>
  <si>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</si>
  <si>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</si>
  <si>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</si>
  <si>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</si>
  <si>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</si>
  <si>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</si>
  <si>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</si>
  <si>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</si>
  <si>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</si>
  <si>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</si>
  <si>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</si>
  <si>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</si>
  <si>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</si>
  <si>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</si>
  <si>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</si>
  <si>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</si>
  <si>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</si>
  <si>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</si>
  <si>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</si>
  <si>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</si>
  <si>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</si>
  <si>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</si>
  <si>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</si>
  <si>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</si>
  <si>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</si>
  <si>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</si>
  <si>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</si>
  <si>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</si>
  <si>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</si>
  <si>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</si>
  <si>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</si>
  <si>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</si>
  <si>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</si>
  <si>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</si>
  <si>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</si>
  <si>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</si>
  <si>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</si>
  <si>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</si>
  <si>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</si>
  <si>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</si>
  <si>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</si>
  <si>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</si>
  <si>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</si>
  <si>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</si>
  <si>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</si>
  <si>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</si>
  <si>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</si>
  <si>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</si>
  <si>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</si>
  <si>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病院事業会計</t>
  </si>
  <si>
    <t>▲ 2.05</t>
  </si>
  <si>
    <t>▲ 0.32</t>
  </si>
  <si>
    <t>国民健康保険事業特別会計</t>
  </si>
  <si>
    <t>一般会計</t>
  </si>
  <si>
    <t>下水道事業会計</t>
  </si>
  <si>
    <t>後期高齢者医療事業特別会計</t>
  </si>
  <si>
    <t>介護保険事業特別会計</t>
  </si>
  <si>
    <t>その他会計（赤字）</t>
  </si>
  <si>
    <t>その他会計（黒字）</t>
  </si>
  <si>
    <t>R01</t>
    <phoneticPr fontId="5"/>
  </si>
  <si>
    <t>R02</t>
    <phoneticPr fontId="5"/>
  </si>
  <si>
    <t>R03</t>
    <phoneticPr fontId="5"/>
  </si>
  <si>
    <t>R04</t>
    <phoneticPr fontId="5"/>
  </si>
  <si>
    <t>R05</t>
    <phoneticPr fontId="5"/>
  </si>
  <si>
    <t>-</t>
    <phoneticPr fontId="2"/>
  </si>
  <si>
    <t>岸和田市貝塚市清掃施設組合</t>
    <rPh sb="0" eb="4">
      <t>キシワダシ</t>
    </rPh>
    <rPh sb="4" eb="7">
      <t>カイヅカシ</t>
    </rPh>
    <rPh sb="7" eb="9">
      <t>セイソウ</t>
    </rPh>
    <rPh sb="9" eb="11">
      <t>シセツ</t>
    </rPh>
    <rPh sb="11" eb="13">
      <t>クミアイ</t>
    </rPh>
    <phoneticPr fontId="10"/>
  </si>
  <si>
    <t>大阪府後期高齢者医療広域連合（一般会計）</t>
    <rPh sb="0" eb="3">
      <t>オオサカフ</t>
    </rPh>
    <rPh sb="3" eb="5">
      <t>コウキ</t>
    </rPh>
    <rPh sb="5" eb="8">
      <t>コウレイシャ</t>
    </rPh>
    <rPh sb="8" eb="10">
      <t>イリョウ</t>
    </rPh>
    <rPh sb="10" eb="12">
      <t>コウイキ</t>
    </rPh>
    <rPh sb="12" eb="14">
      <t>レンゴウ</t>
    </rPh>
    <phoneticPr fontId="10"/>
  </si>
  <si>
    <t>大阪府後期高齢者医療広域連合（後期高齢者医療特別会計）</t>
    <phoneticPr fontId="10"/>
  </si>
  <si>
    <t>大阪広域水道企業団（水道事業会計（水道用水供給事業））</t>
    <phoneticPr fontId="10"/>
  </si>
  <si>
    <t>大阪広域水道企業団（工業用水道事業会計）</t>
    <phoneticPr fontId="10"/>
  </si>
  <si>
    <t>大阪府都市ボートレース企業団</t>
    <rPh sb="0" eb="3">
      <t>オオサカフ</t>
    </rPh>
    <rPh sb="3" eb="5">
      <t>トシ</t>
    </rPh>
    <rPh sb="11" eb="13">
      <t>キギョウ</t>
    </rPh>
    <rPh sb="13" eb="14">
      <t>ダン</t>
    </rPh>
    <phoneticPr fontId="10"/>
  </si>
  <si>
    <t>貝塚市文化振興事業団</t>
    <phoneticPr fontId="2"/>
  </si>
  <si>
    <t>公共施設等整備基金</t>
    <phoneticPr fontId="5"/>
  </si>
  <si>
    <t>ふるさと応援基金</t>
    <phoneticPr fontId="2"/>
  </si>
  <si>
    <t>地域福祉基金</t>
    <phoneticPr fontId="2"/>
  </si>
  <si>
    <t>地域公共交通活用促進基金</t>
    <phoneticPr fontId="2"/>
  </si>
  <si>
    <t>職員退職手当基金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</si>
</sst>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177" fontId="35" fillId="6" borderId="125" xfId="12" applyNumberFormat="1" applyFont="1" applyFill="1" applyBorder="1" applyAlignment="1" applyProtection="1">
      <alignment horizontal="right" vertical="center" shrinkToFit="1"/>
      <protection locked="0"/>
    </xf>
    <xf numFmtId="177" fontId="35" fillId="6" borderId="146" xfId="12" applyNumberFormat="1" applyFont="1" applyFill="1" applyBorder="1" applyAlignment="1" applyProtection="1">
      <alignment horizontal="right" vertical="center" shrinkToFit="1"/>
      <protection locked="0"/>
    </xf>
    <xf numFmtId="177" fontId="35" fillId="6" borderId="126"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F726-4EB2-AC73-4831FEACCE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25890</c:v>
                </c:pt>
                <c:pt idx="1">
                  <c:v>28942</c:v>
                </c:pt>
                <c:pt idx="2">
                  <c:v>72241</c:v>
                </c:pt>
                <c:pt idx="3">
                  <c:v>50035</c:v>
                </c:pt>
                <c:pt idx="4">
                  <c:v>32907</c:v>
                </c:pt>
              </c:numCache>
            </c:numRef>
          </c:val>
          <c:smooth val="0"/>
          <c:extLst>
            <c:ext xmlns:c16="http://schemas.microsoft.com/office/drawing/2014/chart" uri="{C3380CC4-5D6E-409C-BE32-E72D297353CC}">
              <c16:uniqueId val="{00000001-F726-4EB2-AC73-4831FEACCE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0.43</c:v>
                </c:pt>
                <c:pt idx="1">
                  <c:v>0.5</c:v>
                </c:pt>
                <c:pt idx="2">
                  <c:v>0.8</c:v>
                </c:pt>
                <c:pt idx="3">
                  <c:v>2.4300000000000002</c:v>
                </c:pt>
                <c:pt idx="4">
                  <c:v>1.25</c:v>
                </c:pt>
              </c:numCache>
            </c:numRef>
          </c:val>
          <c:extLst>
            <c:ext xmlns:c16="http://schemas.microsoft.com/office/drawing/2014/chart" uri="{C3380CC4-5D6E-409C-BE32-E72D297353CC}">
              <c16:uniqueId val="{00000000-D13A-4FB8-8E8A-DE3FFA2C6A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14.11</c:v>
                </c:pt>
                <c:pt idx="1">
                  <c:v>15.71</c:v>
                </c:pt>
                <c:pt idx="2">
                  <c:v>20.29</c:v>
                </c:pt>
                <c:pt idx="3">
                  <c:v>21.31</c:v>
                </c:pt>
                <c:pt idx="4">
                  <c:v>22.1</c:v>
                </c:pt>
              </c:numCache>
            </c:numRef>
          </c:val>
          <c:extLst>
            <c:ext xmlns:c16="http://schemas.microsoft.com/office/drawing/2014/chart" uri="{C3380CC4-5D6E-409C-BE32-E72D297353CC}">
              <c16:uniqueId val="{00000001-D13A-4FB8-8E8A-DE3FFA2C6A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0.93</c:v>
                </c:pt>
                <c:pt idx="1">
                  <c:v>2.09</c:v>
                </c:pt>
                <c:pt idx="2">
                  <c:v>5.71</c:v>
                </c:pt>
                <c:pt idx="3">
                  <c:v>2.17</c:v>
                </c:pt>
                <c:pt idx="4">
                  <c:v>0.06</c:v>
                </c:pt>
              </c:numCache>
            </c:numRef>
          </c:val>
          <c:smooth val="0"/>
          <c:extLst>
            <c:ext xmlns:c16="http://schemas.microsoft.com/office/drawing/2014/chart" uri="{C3380CC4-5D6E-409C-BE32-E72D297353CC}">
              <c16:uniqueId val="{00000002-D13A-4FB8-8E8A-DE3FFA2C6A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4B-4926-9BBD-999AA25F7E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B-4926-9BBD-999AA25F7E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4B-4926-9BBD-999AA25F7EBB}"/>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0.94</c:v>
                </c:pt>
                <c:pt idx="2">
                  <c:v>#N/A</c:v>
                </c:pt>
                <c:pt idx="3">
                  <c:v>1.29</c:v>
                </c:pt>
                <c:pt idx="4">
                  <c:v>#N/A</c:v>
                </c:pt>
                <c:pt idx="5">
                  <c:v>1.1200000000000001</c:v>
                </c:pt>
                <c:pt idx="6">
                  <c:v>#N/A</c:v>
                </c:pt>
                <c:pt idx="7">
                  <c:v>0.59</c:v>
                </c:pt>
                <c:pt idx="8">
                  <c:v>#N/A</c:v>
                </c:pt>
                <c:pt idx="9">
                  <c:v>0.1</c:v>
                </c:pt>
              </c:numCache>
            </c:numRef>
          </c:val>
          <c:extLst>
            <c:ext xmlns:c16="http://schemas.microsoft.com/office/drawing/2014/chart" uri="{C3380CC4-5D6E-409C-BE32-E72D297353CC}">
              <c16:uniqueId val="{00000003-A14B-4926-9BBD-999AA25F7EB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0.18</c:v>
                </c:pt>
                <c:pt idx="6">
                  <c:v>#N/A</c:v>
                </c:pt>
                <c:pt idx="7">
                  <c:v>0.35</c:v>
                </c:pt>
                <c:pt idx="8">
                  <c:v>#N/A</c:v>
                </c:pt>
                <c:pt idx="9">
                  <c:v>0.23</c:v>
                </c:pt>
              </c:numCache>
            </c:numRef>
          </c:val>
          <c:extLst>
            <c:ext xmlns:c16="http://schemas.microsoft.com/office/drawing/2014/chart" uri="{C3380CC4-5D6E-409C-BE32-E72D297353CC}">
              <c16:uniqueId val="{00000004-A14B-4926-9BBD-999AA25F7EB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0.14000000000000001</c:v>
                </c:pt>
                <c:pt idx="4">
                  <c:v>#N/A</c:v>
                </c:pt>
                <c:pt idx="5">
                  <c:v>0.28000000000000003</c:v>
                </c:pt>
                <c:pt idx="6">
                  <c:v>#N/A</c:v>
                </c:pt>
                <c:pt idx="7">
                  <c:v>0.32</c:v>
                </c:pt>
                <c:pt idx="8">
                  <c:v>#N/A</c:v>
                </c:pt>
                <c:pt idx="9">
                  <c:v>0.38</c:v>
                </c:pt>
              </c:numCache>
            </c:numRef>
          </c:val>
          <c:extLst>
            <c:ext xmlns:c16="http://schemas.microsoft.com/office/drawing/2014/chart" uri="{C3380CC4-5D6E-409C-BE32-E72D297353CC}">
              <c16:uniqueId val="{00000005-A14B-4926-9BBD-999AA25F7EB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0.5</c:v>
                </c:pt>
                <c:pt idx="4">
                  <c:v>#N/A</c:v>
                </c:pt>
                <c:pt idx="5">
                  <c:v>0.79</c:v>
                </c:pt>
                <c:pt idx="6">
                  <c:v>#N/A</c:v>
                </c:pt>
                <c:pt idx="7">
                  <c:v>2.4300000000000002</c:v>
                </c:pt>
                <c:pt idx="8">
                  <c:v>#N/A</c:v>
                </c:pt>
                <c:pt idx="9">
                  <c:v>1.25</c:v>
                </c:pt>
              </c:numCache>
            </c:numRef>
          </c:val>
          <c:extLst>
            <c:ext xmlns:c16="http://schemas.microsoft.com/office/drawing/2014/chart" uri="{C3380CC4-5D6E-409C-BE32-E72D297353CC}">
              <c16:uniqueId val="{00000006-A14B-4926-9BBD-999AA25F7EB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3.35</c:v>
                </c:pt>
                <c:pt idx="2">
                  <c:v>#N/A</c:v>
                </c:pt>
                <c:pt idx="3">
                  <c:v>2.59</c:v>
                </c:pt>
                <c:pt idx="4">
                  <c:v>#N/A</c:v>
                </c:pt>
                <c:pt idx="5">
                  <c:v>1.28</c:v>
                </c:pt>
                <c:pt idx="6">
                  <c:v>#N/A</c:v>
                </c:pt>
                <c:pt idx="7">
                  <c:v>1.55</c:v>
                </c:pt>
                <c:pt idx="8">
                  <c:v>#N/A</c:v>
                </c:pt>
                <c:pt idx="9">
                  <c:v>1.6</c:v>
                </c:pt>
              </c:numCache>
            </c:numRef>
          </c:val>
          <c:extLst>
            <c:ext xmlns:c16="http://schemas.microsoft.com/office/drawing/2014/chart" uri="{C3380CC4-5D6E-409C-BE32-E72D297353CC}">
              <c16:uniqueId val="{00000007-A14B-4926-9BBD-999AA25F7EB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2.0499999999999998</c:v>
                </c:pt>
                <c:pt idx="1">
                  <c:v>#N/A</c:v>
                </c:pt>
                <c:pt idx="2">
                  <c:v>0.32</c:v>
                </c:pt>
                <c:pt idx="3">
                  <c:v>#N/A</c:v>
                </c:pt>
                <c:pt idx="4">
                  <c:v>#N/A</c:v>
                </c:pt>
                <c:pt idx="5">
                  <c:v>3.54</c:v>
                </c:pt>
                <c:pt idx="6">
                  <c:v>#N/A</c:v>
                </c:pt>
                <c:pt idx="7">
                  <c:v>4.45</c:v>
                </c:pt>
                <c:pt idx="8">
                  <c:v>#N/A</c:v>
                </c:pt>
                <c:pt idx="9">
                  <c:v>1.78</c:v>
                </c:pt>
              </c:numCache>
            </c:numRef>
          </c:val>
          <c:extLst>
            <c:ext xmlns:c16="http://schemas.microsoft.com/office/drawing/2014/chart" uri="{C3380CC4-5D6E-409C-BE32-E72D297353CC}">
              <c16:uniqueId val="{00000008-A14B-4926-9BBD-999AA25F7E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13.61</c:v>
                </c:pt>
                <c:pt idx="2">
                  <c:v>#N/A</c:v>
                </c:pt>
                <c:pt idx="3">
                  <c:v>14.53</c:v>
                </c:pt>
                <c:pt idx="4">
                  <c:v>#N/A</c:v>
                </c:pt>
                <c:pt idx="5">
                  <c:v>13.43</c:v>
                </c:pt>
                <c:pt idx="6">
                  <c:v>#N/A</c:v>
                </c:pt>
                <c:pt idx="7">
                  <c:v>13.67</c:v>
                </c:pt>
                <c:pt idx="8">
                  <c:v>#N/A</c:v>
                </c:pt>
                <c:pt idx="9">
                  <c:v>13.23</c:v>
                </c:pt>
              </c:numCache>
            </c:numRef>
          </c:val>
          <c:extLst>
            <c:ext xmlns:c16="http://schemas.microsoft.com/office/drawing/2014/chart" uri="{C3380CC4-5D6E-409C-BE32-E72D297353CC}">
              <c16:uniqueId val="{00000009-A14B-4926-9BBD-999AA25F7E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3324</c:v>
                </c:pt>
                <c:pt idx="5">
                  <c:v>3236</c:v>
                </c:pt>
                <c:pt idx="8">
                  <c:v>7173</c:v>
                </c:pt>
                <c:pt idx="11">
                  <c:v>3795</c:v>
                </c:pt>
                <c:pt idx="14">
                  <c:v>3159</c:v>
                </c:pt>
              </c:numCache>
            </c:numRef>
          </c:val>
          <c:extLst>
            <c:ext xmlns:c16="http://schemas.microsoft.com/office/drawing/2014/chart" uri="{C3380CC4-5D6E-409C-BE32-E72D297353CC}">
              <c16:uniqueId val="{00000000-4F32-4965-A1A5-092F4D14A7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32-4965-A1A5-092F4D14A7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c:v>
                </c:pt>
                <c:pt idx="3">
                  <c:v>83</c:v>
                </c:pt>
                <c:pt idx="6">
                  <c:v>4097</c:v>
                </c:pt>
                <c:pt idx="9">
                  <c:v>893</c:v>
                </c:pt>
                <c:pt idx="12">
                  <c:v>107</c:v>
                </c:pt>
              </c:numCache>
            </c:numRef>
          </c:val>
          <c:extLst>
            <c:ext xmlns:c16="http://schemas.microsoft.com/office/drawing/2014/chart" uri="{C3380CC4-5D6E-409C-BE32-E72D297353CC}">
              <c16:uniqueId val="{00000002-4F32-4965-A1A5-092F4D14A7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392</c:v>
                </c:pt>
                <c:pt idx="3">
                  <c:v>240</c:v>
                </c:pt>
                <c:pt idx="6">
                  <c:v>139</c:v>
                </c:pt>
                <c:pt idx="9">
                  <c:v>40</c:v>
                </c:pt>
                <c:pt idx="12">
                  <c:v>69</c:v>
                </c:pt>
              </c:numCache>
            </c:numRef>
          </c:val>
          <c:extLst>
            <c:ext xmlns:c16="http://schemas.microsoft.com/office/drawing/2014/chart" uri="{C3380CC4-5D6E-409C-BE32-E72D297353CC}">
              <c16:uniqueId val="{00000003-4F32-4965-A1A5-092F4D14A7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1295</c:v>
                </c:pt>
                <c:pt idx="3">
                  <c:v>1192</c:v>
                </c:pt>
                <c:pt idx="6">
                  <c:v>1172</c:v>
                </c:pt>
                <c:pt idx="9">
                  <c:v>1189</c:v>
                </c:pt>
                <c:pt idx="12">
                  <c:v>1254</c:v>
                </c:pt>
              </c:numCache>
            </c:numRef>
          </c:val>
          <c:extLst>
            <c:ext xmlns:c16="http://schemas.microsoft.com/office/drawing/2014/chart" uri="{C3380CC4-5D6E-409C-BE32-E72D297353CC}">
              <c16:uniqueId val="{00000004-4F32-4965-A1A5-092F4D14A7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32-4965-A1A5-092F4D14A7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32-4965-A1A5-092F4D14A7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2415</c:v>
                </c:pt>
                <c:pt idx="3">
                  <c:v>2466</c:v>
                </c:pt>
                <c:pt idx="6">
                  <c:v>2491</c:v>
                </c:pt>
                <c:pt idx="9">
                  <c:v>2573</c:v>
                </c:pt>
                <c:pt idx="12">
                  <c:v>2665</c:v>
                </c:pt>
              </c:numCache>
            </c:numRef>
          </c:val>
          <c:extLst>
            <c:ext xmlns:c16="http://schemas.microsoft.com/office/drawing/2014/chart" uri="{C3380CC4-5D6E-409C-BE32-E72D297353CC}">
              <c16:uniqueId val="{00000007-4F32-4965-A1A5-092F4D14A7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855</c:v>
                </c:pt>
                <c:pt idx="2">
                  <c:v>#N/A</c:v>
                </c:pt>
                <c:pt idx="3">
                  <c:v>#N/A</c:v>
                </c:pt>
                <c:pt idx="4">
                  <c:v>745</c:v>
                </c:pt>
                <c:pt idx="5">
                  <c:v>#N/A</c:v>
                </c:pt>
                <c:pt idx="6">
                  <c:v>#N/A</c:v>
                </c:pt>
                <c:pt idx="7">
                  <c:v>726</c:v>
                </c:pt>
                <c:pt idx="8">
                  <c:v>#N/A</c:v>
                </c:pt>
                <c:pt idx="9">
                  <c:v>#N/A</c:v>
                </c:pt>
                <c:pt idx="10">
                  <c:v>900</c:v>
                </c:pt>
                <c:pt idx="11">
                  <c:v>#N/A</c:v>
                </c:pt>
                <c:pt idx="12">
                  <c:v>#N/A</c:v>
                </c:pt>
                <c:pt idx="13">
                  <c:v>936</c:v>
                </c:pt>
                <c:pt idx="14">
                  <c:v>#N/A</c:v>
                </c:pt>
              </c:numCache>
            </c:numRef>
          </c:val>
          <c:smooth val="0"/>
          <c:extLst>
            <c:ext xmlns:c16="http://schemas.microsoft.com/office/drawing/2014/chart" uri="{C3380CC4-5D6E-409C-BE32-E72D297353CC}">
              <c16:uniqueId val="{00000008-4F32-4965-A1A5-092F4D14A7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31554</c:v>
                </c:pt>
                <c:pt idx="5">
                  <c:v>31203</c:v>
                </c:pt>
                <c:pt idx="8">
                  <c:v>32223</c:v>
                </c:pt>
                <c:pt idx="11">
                  <c:v>31980</c:v>
                </c:pt>
                <c:pt idx="14">
                  <c:v>30905</c:v>
                </c:pt>
              </c:numCache>
            </c:numRef>
          </c:val>
          <c:extLst>
            <c:ext xmlns:c16="http://schemas.microsoft.com/office/drawing/2014/chart" uri="{C3380CC4-5D6E-409C-BE32-E72D297353CC}">
              <c16:uniqueId val="{00000000-60F6-437D-9DE0-9B014CC46A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7266</c:v>
                </c:pt>
                <c:pt idx="5">
                  <c:v>7576</c:v>
                </c:pt>
                <c:pt idx="8">
                  <c:v>8358</c:v>
                </c:pt>
                <c:pt idx="11">
                  <c:v>9177</c:v>
                </c:pt>
                <c:pt idx="14">
                  <c:v>9847</c:v>
                </c:pt>
              </c:numCache>
            </c:numRef>
          </c:val>
          <c:extLst>
            <c:ext xmlns:c16="http://schemas.microsoft.com/office/drawing/2014/chart" uri="{C3380CC4-5D6E-409C-BE32-E72D297353CC}">
              <c16:uniqueId val="{00000001-60F6-437D-9DE0-9B014CC46A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5790</c:v>
                </c:pt>
                <c:pt idx="5">
                  <c:v>7352</c:v>
                </c:pt>
                <c:pt idx="8">
                  <c:v>9891</c:v>
                </c:pt>
                <c:pt idx="11">
                  <c:v>9940</c:v>
                </c:pt>
                <c:pt idx="14">
                  <c:v>10151</c:v>
                </c:pt>
              </c:numCache>
            </c:numRef>
          </c:val>
          <c:extLst>
            <c:ext xmlns:c16="http://schemas.microsoft.com/office/drawing/2014/chart" uri="{C3380CC4-5D6E-409C-BE32-E72D297353CC}">
              <c16:uniqueId val="{00000002-60F6-437D-9DE0-9B014CC46A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F6-437D-9DE0-9B014CC46A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F6-437D-9DE0-9B014CC46A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F6-437D-9DE0-9B014CC46A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4031</c:v>
                </c:pt>
                <c:pt idx="3">
                  <c:v>4105</c:v>
                </c:pt>
                <c:pt idx="6">
                  <c:v>4074</c:v>
                </c:pt>
                <c:pt idx="9">
                  <c:v>4156</c:v>
                </c:pt>
                <c:pt idx="12">
                  <c:v>4208</c:v>
                </c:pt>
              </c:numCache>
            </c:numRef>
          </c:val>
          <c:extLst>
            <c:ext xmlns:c16="http://schemas.microsoft.com/office/drawing/2014/chart" uri="{C3380CC4-5D6E-409C-BE32-E72D297353CC}">
              <c16:uniqueId val="{00000006-60F6-437D-9DE0-9B014CC46A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946</c:v>
                </c:pt>
                <c:pt idx="3">
                  <c:v>991</c:v>
                </c:pt>
                <c:pt idx="6">
                  <c:v>1075</c:v>
                </c:pt>
                <c:pt idx="9">
                  <c:v>1442</c:v>
                </c:pt>
                <c:pt idx="12">
                  <c:v>1699</c:v>
                </c:pt>
              </c:numCache>
            </c:numRef>
          </c:val>
          <c:extLst>
            <c:ext xmlns:c16="http://schemas.microsoft.com/office/drawing/2014/chart" uri="{C3380CC4-5D6E-409C-BE32-E72D297353CC}">
              <c16:uniqueId val="{00000007-60F6-437D-9DE0-9B014CC46A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16726</c:v>
                </c:pt>
                <c:pt idx="3">
                  <c:v>15868</c:v>
                </c:pt>
                <c:pt idx="6">
                  <c:v>15186</c:v>
                </c:pt>
                <c:pt idx="9">
                  <c:v>14115</c:v>
                </c:pt>
                <c:pt idx="12">
                  <c:v>14036</c:v>
                </c:pt>
              </c:numCache>
            </c:numRef>
          </c:val>
          <c:extLst>
            <c:ext xmlns:c16="http://schemas.microsoft.com/office/drawing/2014/chart" uri="{C3380CC4-5D6E-409C-BE32-E72D297353CC}">
              <c16:uniqueId val="{00000008-60F6-437D-9DE0-9B014CC46A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224</c:v>
                </c:pt>
                <c:pt idx="3">
                  <c:v>151</c:v>
                </c:pt>
                <c:pt idx="6">
                  <c:v>76</c:v>
                </c:pt>
                <c:pt idx="9">
                  <c:v>2168</c:v>
                </c:pt>
                <c:pt idx="12">
                  <c:v>2061</c:v>
                </c:pt>
              </c:numCache>
            </c:numRef>
          </c:val>
          <c:extLst>
            <c:ext xmlns:c16="http://schemas.microsoft.com/office/drawing/2014/chart" uri="{C3380CC4-5D6E-409C-BE32-E72D297353CC}">
              <c16:uniqueId val="{00000009-60F6-437D-9DE0-9B014CC46A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27858</c:v>
                </c:pt>
                <c:pt idx="3">
                  <c:v>28502</c:v>
                </c:pt>
                <c:pt idx="6">
                  <c:v>31785</c:v>
                </c:pt>
                <c:pt idx="9">
                  <c:v>32339</c:v>
                </c:pt>
                <c:pt idx="12">
                  <c:v>31732</c:v>
                </c:pt>
              </c:numCache>
            </c:numRef>
          </c:val>
          <c:extLst>
            <c:ext xmlns:c16="http://schemas.microsoft.com/office/drawing/2014/chart" uri="{C3380CC4-5D6E-409C-BE32-E72D297353CC}">
              <c16:uniqueId val="{0000000A-60F6-437D-9DE0-9B014CC46A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5176</c:v>
                </c:pt>
                <c:pt idx="2">
                  <c:v>#N/A</c:v>
                </c:pt>
                <c:pt idx="3">
                  <c:v>#N/A</c:v>
                </c:pt>
                <c:pt idx="4">
                  <c:v>3486</c:v>
                </c:pt>
                <c:pt idx="5">
                  <c:v>#N/A</c:v>
                </c:pt>
                <c:pt idx="6">
                  <c:v>#N/A</c:v>
                </c:pt>
                <c:pt idx="7">
                  <c:v>1725</c:v>
                </c:pt>
                <c:pt idx="8">
                  <c:v>#N/A</c:v>
                </c:pt>
                <c:pt idx="9">
                  <c:v>#N/A</c:v>
                </c:pt>
                <c:pt idx="10">
                  <c:v>3122</c:v>
                </c:pt>
                <c:pt idx="11">
                  <c:v>#N/A</c:v>
                </c:pt>
                <c:pt idx="12">
                  <c:v>#N/A</c:v>
                </c:pt>
                <c:pt idx="13">
                  <c:v>2833</c:v>
                </c:pt>
                <c:pt idx="14">
                  <c:v>#N/A</c:v>
                </c:pt>
              </c:numCache>
            </c:numRef>
          </c:val>
          <c:smooth val="0"/>
          <c:extLst>
            <c:ext xmlns:c16="http://schemas.microsoft.com/office/drawing/2014/chart" uri="{C3380CC4-5D6E-409C-BE32-E72D297353CC}">
              <c16:uniqueId val="{0000000B-60F6-437D-9DE0-9B014CC46A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3965</c:v>
                </c:pt>
                <c:pt idx="1">
                  <c:v>4044</c:v>
                </c:pt>
                <c:pt idx="2">
                  <c:v>4275</c:v>
                </c:pt>
              </c:numCache>
            </c:numRef>
          </c:val>
          <c:extLst>
            <c:ext xmlns:c16="http://schemas.microsoft.com/office/drawing/2014/chart" uri="{C3380CC4-5D6E-409C-BE32-E72D297353CC}">
              <c16:uniqueId val="{00000000-2751-4B45-92AE-9C964DAA4A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189</c:v>
                </c:pt>
                <c:pt idx="1">
                  <c:v>189</c:v>
                </c:pt>
                <c:pt idx="2">
                  <c:v>189</c:v>
                </c:pt>
              </c:numCache>
            </c:numRef>
          </c:val>
          <c:extLst>
            <c:ext xmlns:c16="http://schemas.microsoft.com/office/drawing/2014/chart" uri="{C3380CC4-5D6E-409C-BE32-E72D297353CC}">
              <c16:uniqueId val="{00000001-2751-4B45-92AE-9C964DAA4A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4298</c:v>
                </c:pt>
                <c:pt idx="1">
                  <c:v>4240</c:v>
                </c:pt>
                <c:pt idx="2">
                  <c:v>4244</c:v>
                </c:pt>
              </c:numCache>
            </c:numRef>
          </c:val>
          <c:extLst>
            <c:ext xmlns:c16="http://schemas.microsoft.com/office/drawing/2014/chart" uri="{C3380CC4-5D6E-409C-BE32-E72D297353CC}">
              <c16:uniqueId val="{00000002-2751-4B45-92AE-9C964DAA4A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82,500
80,888
43.93
37,140,680
36,812,112
242,479
19,345,298
31,732,020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令和４、５年度普通交付税は再算定があり、臨時財政対策費や臨時財政対策債償還基金費が追加で措置されたため、基準財政需要額が大きく増加した。そのため、単年度の財政力指数を見ると令和４年度は</a:t>
          </a:r>
          <a:r>
            <a:rPr kumimoji="1" lang="en-US" altLang="ja-JP" sz="1200">
              <a:solidFill>
                <a:schemeClr val="tx1"/>
              </a:solidFill>
              <a:latin typeface="ＭＳ ゴシック" panose="020B0609070205080204" pitchFamily="49" charset="-128"/>
              <a:ea typeface="ＭＳ ゴシック" panose="020B0609070205080204" pitchFamily="49" charset="-128"/>
            </a:rPr>
            <a:t>0.64</a:t>
          </a:r>
          <a:r>
            <a:rPr kumimoji="1" lang="ja-JP" altLang="en-US" sz="1200">
              <a:solidFill>
                <a:schemeClr val="tx1"/>
              </a:solidFill>
              <a:latin typeface="ＭＳ ゴシック" panose="020B0609070205080204" pitchFamily="49" charset="-128"/>
              <a:ea typeface="ＭＳ ゴシック" panose="020B0609070205080204" pitchFamily="49" charset="-128"/>
            </a:rPr>
            <a:t>、令和</a:t>
          </a:r>
          <a:r>
            <a:rPr kumimoji="1" lang="en-US" altLang="ja-JP" sz="1200">
              <a:solidFill>
                <a:schemeClr val="tx1"/>
              </a:solidFill>
              <a:latin typeface="ＭＳ ゴシック" panose="020B0609070205080204" pitchFamily="49" charset="-128"/>
              <a:ea typeface="ＭＳ ゴシック" panose="020B0609070205080204" pitchFamily="49" charset="-128"/>
            </a:rPr>
            <a:t>5</a:t>
          </a:r>
          <a:r>
            <a:rPr kumimoji="1" lang="ja-JP" altLang="en-US" sz="1200">
              <a:solidFill>
                <a:schemeClr val="tx1"/>
              </a:solidFill>
              <a:latin typeface="ＭＳ ゴシック" panose="020B0609070205080204" pitchFamily="49" charset="-128"/>
              <a:ea typeface="ＭＳ ゴシック" panose="020B0609070205080204" pitchFamily="49" charset="-128"/>
            </a:rPr>
            <a:t>年度は</a:t>
          </a:r>
          <a:r>
            <a:rPr kumimoji="1" lang="en-US" altLang="ja-JP" sz="1200">
              <a:solidFill>
                <a:schemeClr val="tx1"/>
              </a:solidFill>
              <a:latin typeface="ＭＳ ゴシック" panose="020B0609070205080204" pitchFamily="49" charset="-128"/>
              <a:ea typeface="ＭＳ ゴシック" panose="020B0609070205080204" pitchFamily="49" charset="-128"/>
            </a:rPr>
            <a:t>0.63</a:t>
          </a:r>
          <a:r>
            <a:rPr kumimoji="1" lang="ja-JP" altLang="en-US" sz="1200">
              <a:solidFill>
                <a:schemeClr val="tx1"/>
              </a:solidFill>
              <a:latin typeface="ＭＳ ゴシック" panose="020B0609070205080204" pitchFamily="49" charset="-128"/>
              <a:ea typeface="ＭＳ ゴシック" panose="020B0609070205080204" pitchFamily="49" charset="-128"/>
            </a:rPr>
            <a:t>と低い水準にあり、それが３ヶ年平均での財政力指数の悪化にもつながっている。</a:t>
          </a:r>
        </a:p>
        <a:p>
          <a:r>
            <a:rPr kumimoji="1" lang="ja-JP" altLang="en-US" sz="1200">
              <a:solidFill>
                <a:schemeClr val="tx1"/>
              </a:solidFill>
              <a:latin typeface="ＭＳ ゴシック" panose="020B0609070205080204" pitchFamily="49" charset="-128"/>
              <a:ea typeface="ＭＳ ゴシック" panose="020B0609070205080204" pitchFamily="49" charset="-128"/>
            </a:rPr>
            <a:t>　財政力指数の改善には基準財政収入額を増加させる必要がある。そのため、今後も第三次貝塚新生プランに沿って、企業誘致などを行い、税収入の拡大に努める</a:t>
          </a:r>
          <a:r>
            <a:rPr kumimoji="1" lang="ja-JP" altLang="en-US" sz="1300">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令和４年度は</a:t>
          </a:r>
          <a:r>
            <a:rPr kumimoji="1" lang="en-US" altLang="ja-JP" sz="1200">
              <a:solidFill>
                <a:schemeClr val="tx1"/>
              </a:solidFill>
              <a:latin typeface="ＭＳ ゴシック" panose="020B0609070205080204" pitchFamily="49" charset="-128"/>
              <a:ea typeface="ＭＳ ゴシック" panose="020B0609070205080204" pitchFamily="49" charset="-128"/>
            </a:rPr>
            <a:t>95.1</a:t>
          </a:r>
          <a:r>
            <a:rPr kumimoji="1" lang="ja-JP" altLang="en-US" sz="1200">
              <a:solidFill>
                <a:schemeClr val="tx1"/>
              </a:solidFill>
              <a:latin typeface="ＭＳ ゴシック" panose="020B0609070205080204" pitchFamily="49" charset="-128"/>
              <a:ea typeface="ＭＳ ゴシック" panose="020B0609070205080204" pitchFamily="49" charset="-128"/>
            </a:rPr>
            <a:t>％、令和</a:t>
          </a:r>
          <a:r>
            <a:rPr kumimoji="1" lang="en-US" altLang="ja-JP" sz="1200">
              <a:solidFill>
                <a:schemeClr val="tx1"/>
              </a:solidFill>
              <a:latin typeface="ＭＳ ゴシック" panose="020B0609070205080204" pitchFamily="49" charset="-128"/>
              <a:ea typeface="ＭＳ ゴシック" panose="020B0609070205080204" pitchFamily="49" charset="-128"/>
            </a:rPr>
            <a:t>5</a:t>
          </a:r>
          <a:r>
            <a:rPr kumimoji="1" lang="ja-JP" altLang="en-US" sz="1200">
              <a:solidFill>
                <a:schemeClr val="tx1"/>
              </a:solidFill>
              <a:latin typeface="ＭＳ ゴシック" panose="020B0609070205080204" pitchFamily="49" charset="-128"/>
              <a:ea typeface="ＭＳ ゴシック" panose="020B0609070205080204" pitchFamily="49" charset="-128"/>
            </a:rPr>
            <a:t>年度は</a:t>
          </a:r>
          <a:r>
            <a:rPr kumimoji="1" lang="en-US" altLang="ja-JP" sz="1200">
              <a:solidFill>
                <a:schemeClr val="tx1"/>
              </a:solidFill>
              <a:latin typeface="ＭＳ ゴシック" panose="020B0609070205080204" pitchFamily="49" charset="-128"/>
              <a:ea typeface="ＭＳ ゴシック" panose="020B0609070205080204" pitchFamily="49" charset="-128"/>
            </a:rPr>
            <a:t>98.4</a:t>
          </a:r>
          <a:r>
            <a:rPr kumimoji="1" lang="ja-JP" altLang="en-US" sz="1200">
              <a:solidFill>
                <a:schemeClr val="tx1"/>
              </a:solidFill>
              <a:latin typeface="ＭＳ ゴシック" panose="020B0609070205080204" pitchFamily="49" charset="-128"/>
              <a:ea typeface="ＭＳ ゴシック" panose="020B0609070205080204" pitchFamily="49" charset="-128"/>
            </a:rPr>
            <a:t>％と比率は悪化している。要因としては、分母である経常一般財源が</a:t>
          </a:r>
          <a:r>
            <a:rPr kumimoji="1" lang="en-US" altLang="ja-JP" sz="1200">
              <a:solidFill>
                <a:schemeClr val="tx1"/>
              </a:solidFill>
              <a:latin typeface="ＭＳ ゴシック" panose="020B0609070205080204" pitchFamily="49" charset="-128"/>
              <a:ea typeface="ＭＳ ゴシック" panose="020B0609070205080204" pitchFamily="49" charset="-128"/>
            </a:rPr>
            <a:t>262</a:t>
          </a:r>
          <a:r>
            <a:rPr kumimoji="1" lang="ja-JP" altLang="en-US" sz="1200">
              <a:solidFill>
                <a:schemeClr val="tx1"/>
              </a:solidFill>
              <a:latin typeface="ＭＳ ゴシック" panose="020B0609070205080204" pitchFamily="49" charset="-128"/>
              <a:ea typeface="ＭＳ ゴシック" panose="020B0609070205080204" pitchFamily="49" charset="-128"/>
            </a:rPr>
            <a:t>百万円の増加に対して、分子である経常経費充当一般財源が、障害者自立支援給付事業等の各扶助費の増加により、総額</a:t>
          </a:r>
          <a:r>
            <a:rPr kumimoji="1" lang="en-US" altLang="ja-JP" sz="1200">
              <a:solidFill>
                <a:schemeClr val="tx1"/>
              </a:solidFill>
              <a:latin typeface="ＭＳ ゴシック" panose="020B0609070205080204" pitchFamily="49" charset="-128"/>
              <a:ea typeface="ＭＳ ゴシック" panose="020B0609070205080204" pitchFamily="49" charset="-128"/>
            </a:rPr>
            <a:t>598</a:t>
          </a:r>
          <a:r>
            <a:rPr kumimoji="1" lang="ja-JP" altLang="en-US" sz="1200">
              <a:solidFill>
                <a:schemeClr val="tx1"/>
              </a:solidFill>
              <a:latin typeface="ＭＳ ゴシック" panose="020B0609070205080204" pitchFamily="49" charset="-128"/>
              <a:ea typeface="ＭＳ ゴシック" panose="020B0609070205080204" pitchFamily="49" charset="-128"/>
            </a:rPr>
            <a:t>百万円増加したためである。</a:t>
          </a:r>
        </a:p>
        <a:p>
          <a:r>
            <a:rPr kumimoji="1" lang="ja-JP" altLang="en-US" sz="1200">
              <a:solidFill>
                <a:schemeClr val="tx1"/>
              </a:solidFill>
              <a:latin typeface="ＭＳ ゴシック" panose="020B0609070205080204" pitchFamily="49" charset="-128"/>
              <a:ea typeface="ＭＳ ゴシック" panose="020B0609070205080204" pitchFamily="49" charset="-128"/>
            </a:rPr>
            <a:t>　今後は、第三次貝塚新生プランに沿って税収入の拡大、市有財産の有効活用、事業費の適正化や公共施設等マネジメントの推進を行い、経常収支比率の改善に努める。</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9982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169926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957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87884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957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1778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人件費</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増加し</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ているものの、</a:t>
          </a:r>
          <a:r>
            <a:rPr kumimoji="1" lang="ja-JP" altLang="en-US" sz="1200">
              <a:solidFill>
                <a:schemeClr val="tx1"/>
              </a:solidFill>
              <a:latin typeface="ＭＳ ゴシック" panose="020B0609070205080204" pitchFamily="49" charset="-128"/>
              <a:ea typeface="ＭＳ ゴシック" panose="020B0609070205080204" pitchFamily="49" charset="-128"/>
            </a:rPr>
            <a:t>新型コロナウイルスワクチン接種事業やせんごくの杜整備事業の減少によって</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物件費</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tx1"/>
              </a:solidFill>
              <a:latin typeface="ＭＳ ゴシック" panose="020B0609070205080204" pitchFamily="49" charset="-128"/>
              <a:ea typeface="ＭＳ ゴシック" panose="020B0609070205080204" pitchFamily="49" charset="-128"/>
            </a:rPr>
            <a:t>減少したため、人口</a:t>
          </a:r>
          <a:r>
            <a:rPr kumimoji="1" lang="en-US" altLang="ja-JP" sz="1200">
              <a:solidFill>
                <a:schemeClr val="tx1"/>
              </a:solidFill>
              <a:latin typeface="ＭＳ ゴシック" panose="020B0609070205080204" pitchFamily="49" charset="-128"/>
              <a:ea typeface="ＭＳ ゴシック" panose="020B0609070205080204" pitchFamily="49" charset="-128"/>
            </a:rPr>
            <a:t>1</a:t>
          </a:r>
          <a:r>
            <a:rPr kumimoji="1" lang="ja-JP" altLang="en-US" sz="1200">
              <a:solidFill>
                <a:schemeClr val="tx1"/>
              </a:solidFill>
              <a:latin typeface="ＭＳ ゴシック" panose="020B0609070205080204" pitchFamily="49" charset="-128"/>
              <a:ea typeface="ＭＳ ゴシック" panose="020B0609070205080204" pitchFamily="49" charset="-128"/>
            </a:rPr>
            <a:t>人当たり人件費・物件費等決算額は減少した。</a:t>
          </a:r>
        </a:p>
        <a:p>
          <a:r>
            <a:rPr kumimoji="1" lang="ja-JP" altLang="en-US" sz="1200">
              <a:solidFill>
                <a:schemeClr val="tx1"/>
              </a:solidFill>
              <a:latin typeface="ＭＳ ゴシック" panose="020B0609070205080204" pitchFamily="49" charset="-128"/>
              <a:ea typeface="ＭＳ ゴシック" panose="020B0609070205080204" pitchFamily="49" charset="-128"/>
            </a:rPr>
            <a:t>　引き続き、類似団体内平均値、全国平均、大阪府平均を下回っているが、今後も職員配置の最適化による人件費の抑制や物件費の歳出抑制に努める。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79232</xdr:rowOff>
    </xdr:from>
    <xdr:to>
      <xdr:col>23</xdr:col>
      <xdr:colOff>133350</xdr:colOff>
      <xdr:row>82</xdr:row>
      <xdr:rowOff>102908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38132"/>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43636</xdr:rowOff>
    </xdr:from>
    <xdr:to>
      <xdr:col>19</xdr:col>
      <xdr:colOff>133350</xdr:colOff>
      <xdr:row>82</xdr:row>
      <xdr:rowOff>102908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2536"/>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145881</xdr:rowOff>
    </xdr:from>
    <xdr:to>
      <xdr:col>15</xdr:col>
      <xdr:colOff>82550</xdr:colOff>
      <xdr:row>82</xdr:row>
      <xdr:rowOff>43636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3331"/>
          <a:ext cx="889000" cy="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32229</xdr:rowOff>
    </xdr:from>
    <xdr:to>
      <xdr:col>11</xdr:col>
      <xdr:colOff>31750</xdr:colOff>
      <xdr:row>81</xdr:row>
      <xdr:rowOff>145881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9679"/>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28432</xdr:rowOff>
    </xdr:from>
    <xdr:to>
      <xdr:col>23</xdr:col>
      <xdr:colOff>184150</xdr:colOff>
      <xdr:row>82</xdr:row>
      <xdr:rowOff>130032</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0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44959</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52108</xdr:rowOff>
    </xdr:from>
    <xdr:to>
      <xdr:col>19</xdr:col>
      <xdr:colOff>184150</xdr:colOff>
      <xdr:row>82</xdr:row>
      <xdr:rowOff>153708</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1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163885</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164286</xdr:rowOff>
    </xdr:from>
    <xdr:to>
      <xdr:col>15</xdr:col>
      <xdr:colOff>133350</xdr:colOff>
      <xdr:row>82</xdr:row>
      <xdr:rowOff>94436</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40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104613</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95081</xdr:rowOff>
    </xdr:from>
    <xdr:to>
      <xdr:col>11</xdr:col>
      <xdr:colOff>82550</xdr:colOff>
      <xdr:row>82</xdr:row>
      <xdr:rowOff>25231</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39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35408</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152879</xdr:rowOff>
    </xdr:from>
    <xdr:to>
      <xdr:col>7</xdr:col>
      <xdr:colOff>31750</xdr:colOff>
      <xdr:row>81</xdr:row>
      <xdr:rowOff>83029</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38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93206</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　</a:t>
          </a:r>
          <a:r>
            <a:rPr lang="ja-JP" altLang="en-US" sz="1200">
              <a:solidFill>
                <a:schemeClr val="tx1"/>
              </a:solidFill>
              <a:effectLst/>
              <a:latin typeface="ＭＳ ゴシック" panose="020B0609070205080204" pitchFamily="49" charset="-128"/>
              <a:ea typeface="ＭＳ ゴシック" panose="020B0609070205080204" pitchFamily="49" charset="-128"/>
            </a:rPr>
            <a:t>ラスパイレス指数は地方公共団体の職員の学歴別、経験年数別の平均給料月額に国の各区分の職員数を乗じて得た総額（仮定給料総額）を国の実俸給総額で除して得る、加重平均により算出することになっているが、今回大学卒・経験年数</a:t>
          </a:r>
          <a:r>
            <a:rPr lang="en-US" altLang="ja-JP" sz="1200">
              <a:solidFill>
                <a:schemeClr val="tx1"/>
              </a:solidFill>
              <a:effectLst/>
              <a:latin typeface="ＭＳ ゴシック" panose="020B0609070205080204" pitchFamily="49" charset="-128"/>
              <a:ea typeface="ＭＳ ゴシック" panose="020B0609070205080204" pitchFamily="49" charset="-128"/>
            </a:rPr>
            <a:t>30</a:t>
          </a:r>
          <a:r>
            <a:rPr lang="ja-JP" altLang="en-US" sz="1200">
              <a:solidFill>
                <a:schemeClr val="tx1"/>
              </a:solidFill>
              <a:effectLst/>
              <a:latin typeface="ＭＳ ゴシック" panose="020B0609070205080204" pitchFamily="49" charset="-128"/>
              <a:ea typeface="ＭＳ ゴシック" panose="020B0609070205080204" pitchFamily="49" charset="-128"/>
            </a:rPr>
            <a:t>年から</a:t>
          </a:r>
          <a:r>
            <a:rPr lang="en-US" altLang="ja-JP" sz="1200">
              <a:solidFill>
                <a:schemeClr val="tx1"/>
              </a:solidFill>
              <a:effectLst/>
              <a:latin typeface="ＭＳ ゴシック" panose="020B0609070205080204" pitchFamily="49" charset="-128"/>
              <a:ea typeface="ＭＳ ゴシック" panose="020B0609070205080204" pitchFamily="49" charset="-128"/>
            </a:rPr>
            <a:t>35</a:t>
          </a:r>
          <a:r>
            <a:rPr lang="ja-JP" altLang="en-US" sz="1200">
              <a:solidFill>
                <a:schemeClr val="tx1"/>
              </a:solidFill>
              <a:effectLst/>
              <a:latin typeface="ＭＳ ゴシック" panose="020B0609070205080204" pitchFamily="49" charset="-128"/>
              <a:ea typeface="ＭＳ ゴシック" panose="020B0609070205080204" pitchFamily="49" charset="-128"/>
            </a:rPr>
            <a:t>年の区分において、令和４年度から令和５年度にかけて</a:t>
          </a:r>
          <a:r>
            <a:rPr lang="en-US" altLang="ja-JP" sz="1200">
              <a:solidFill>
                <a:schemeClr val="tx1"/>
              </a:solidFill>
              <a:effectLst/>
              <a:latin typeface="ＭＳ ゴシック" panose="020B0609070205080204" pitchFamily="49" charset="-128"/>
              <a:ea typeface="ＭＳ ゴシック" panose="020B0609070205080204" pitchFamily="49" charset="-128"/>
            </a:rPr>
            <a:t>0.1</a:t>
          </a:r>
          <a:r>
            <a:rPr lang="ja-JP" altLang="en-US" sz="1200">
              <a:solidFill>
                <a:schemeClr val="tx1"/>
              </a:solidFill>
              <a:effectLst/>
              <a:latin typeface="ＭＳ ゴシック" panose="020B0609070205080204" pitchFamily="49" charset="-128"/>
              <a:ea typeface="ＭＳ ゴシック" panose="020B0609070205080204" pitchFamily="49" charset="-128"/>
            </a:rPr>
            <a:t>ポイント上昇したため。</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70909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669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65325"/>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92075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245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前年度調査時点から今年度調査にかけて人口が減少しているが、職員数については、事業計画等で増加したため。</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147531</xdr:rowOff>
    </xdr:from>
    <xdr:to>
      <xdr:col>81</xdr:col>
      <xdr:colOff>44450</xdr:colOff>
      <xdr:row>62</xdr:row>
      <xdr:rowOff>26353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5981"/>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113347</xdr:rowOff>
    </xdr:from>
    <xdr:to>
      <xdr:col>77</xdr:col>
      <xdr:colOff>44450</xdr:colOff>
      <xdr:row>61</xdr:row>
      <xdr:rowOff>147531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7179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113347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537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57044</xdr:rowOff>
    </xdr:from>
    <xdr:to>
      <xdr:col>68</xdr:col>
      <xdr:colOff>152400</xdr:colOff>
      <xdr:row>61</xdr:row>
      <xdr:rowOff>95250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154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textlink="">
      <xdr:nvSpPr>
        <xdr:cNvPr id="335" name="楕円 334">
          <a:extLst>
            <a:ext uri="{FF2B5EF4-FFF2-40B4-BE49-F238E27FC236}">
              <a16:creationId xmlns:a16="http://schemas.microsoft.com/office/drawing/2014/main" id="{00000000-0008-0000-0300-00004F010000}"/>
            </a:ext>
          </a:extLst>
        </xdr:cNvPr>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119080</xdr:rowOff>
    </xdr:from>
    <xdr:ext cx="762000" cy="259045"/>
    <xdr:sp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96731</xdr:rowOff>
    </xdr:from>
    <xdr:to>
      <xdr:col>77</xdr:col>
      <xdr:colOff>95250</xdr:colOff>
      <xdr:row>62</xdr:row>
      <xdr:rowOff>26881</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62547</xdr:rowOff>
    </xdr:from>
    <xdr:to>
      <xdr:col>73</xdr:col>
      <xdr:colOff>44450</xdr:colOff>
      <xdr:row>61</xdr:row>
      <xdr:rowOff>164147</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148924</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130827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6244</xdr:rowOff>
    </xdr:from>
    <xdr:to>
      <xdr:col>64</xdr:col>
      <xdr:colOff>152400</xdr:colOff>
      <xdr:row>61</xdr:row>
      <xdr:rowOff>107844</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3462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92621</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小学校教室空調設備設置事業や</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高機能消防指令センター更新事業</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に係る起債の償還開始等により、元利償還金の額は増加傾向であるため、令和５年度の</a:t>
          </a:r>
          <a:r>
            <a:rPr kumimoji="1" lang="ja-JP" altLang="en-US" sz="1200">
              <a:solidFill>
                <a:schemeClr val="tx1"/>
              </a:solidFill>
              <a:latin typeface="ＭＳ ゴシック" panose="020B0609070205080204" pitchFamily="49" charset="-128"/>
              <a:ea typeface="ＭＳ ゴシック" panose="020B0609070205080204" pitchFamily="49" charset="-128"/>
            </a:rPr>
            <a:t>単年度および</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ヶ年平均</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tx1"/>
              </a:solidFill>
              <a:latin typeface="ＭＳ ゴシック" panose="020B0609070205080204" pitchFamily="49" charset="-128"/>
              <a:ea typeface="ＭＳ ゴシック" panose="020B0609070205080204" pitchFamily="49" charset="-128"/>
            </a:rPr>
            <a:t>実質公債費率はともに上昇した。</a:t>
          </a:r>
        </a:p>
        <a:p>
          <a:r>
            <a:rPr kumimoji="1" lang="ja-JP" altLang="en-US" sz="1200">
              <a:solidFill>
                <a:schemeClr val="tx1"/>
              </a:solidFill>
              <a:latin typeface="ＭＳ ゴシック" panose="020B0609070205080204" pitchFamily="49" charset="-128"/>
              <a:ea typeface="ＭＳ ゴシック" panose="020B0609070205080204" pitchFamily="49" charset="-128"/>
            </a:rPr>
            <a:t>　今後は庁舎整備事業債により元利償還金等のさらなる増加が見込まれるため、事業の選択と集中を進め、大幅な増加が生じないよう努める。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102870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159173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60113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171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textlink="">
      <xdr:nvSpPr>
        <xdr:cNvPr id="396" name="楕円 395">
          <a:extLst>
            <a:ext uri="{FF2B5EF4-FFF2-40B4-BE49-F238E27FC236}">
              <a16:creationId xmlns:a16="http://schemas.microsoft.com/office/drawing/2014/main" id="{00000000-0008-0000-0300-00008C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textlink="">
      <xdr:nvSpPr>
        <xdr:cNvPr id="398" name="楕円 397">
          <a:extLst>
            <a:ext uri="{FF2B5EF4-FFF2-40B4-BE49-F238E27FC236}">
              <a16:creationId xmlns:a16="http://schemas.microsoft.com/office/drawing/2014/main" id="{00000000-0008-0000-0300-00008E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令和５年度の将来負担比率は</a:t>
          </a:r>
          <a:r>
            <a:rPr kumimoji="1" lang="en-US" altLang="ja-JP" sz="1200">
              <a:solidFill>
                <a:schemeClr val="tx1"/>
              </a:solidFill>
              <a:latin typeface="ＭＳ ゴシック" panose="020B0609070205080204" pitchFamily="49" charset="-128"/>
              <a:ea typeface="ＭＳ ゴシック" panose="020B0609070205080204" pitchFamily="49" charset="-128"/>
            </a:rPr>
            <a:t>16.7</a:t>
          </a:r>
          <a:r>
            <a:rPr kumimoji="1" lang="ja-JP" altLang="en-US" sz="1200">
              <a:solidFill>
                <a:schemeClr val="tx1"/>
              </a:solidFill>
              <a:latin typeface="ＭＳ ゴシック" panose="020B0609070205080204" pitchFamily="49" charset="-128"/>
              <a:ea typeface="ＭＳ ゴシック" panose="020B0609070205080204" pitchFamily="49" charset="-128"/>
            </a:rPr>
            <a:t>％と、前年度対比で</a:t>
          </a:r>
          <a:r>
            <a:rPr kumimoji="1" lang="en-US" altLang="ja-JP" sz="1200">
              <a:solidFill>
                <a:schemeClr val="tx1"/>
              </a:solidFill>
              <a:latin typeface="ＭＳ ゴシック" panose="020B0609070205080204" pitchFamily="49" charset="-128"/>
              <a:ea typeface="ＭＳ ゴシック" panose="020B0609070205080204" pitchFamily="49" charset="-128"/>
            </a:rPr>
            <a:t>2.1</a:t>
          </a:r>
          <a:r>
            <a:rPr kumimoji="1" lang="ja-JP" altLang="en-US" sz="1200">
              <a:solidFill>
                <a:schemeClr val="tx1"/>
              </a:solidFill>
              <a:latin typeface="ＭＳ ゴシック" panose="020B0609070205080204" pitchFamily="49" charset="-128"/>
              <a:ea typeface="ＭＳ ゴシック" panose="020B0609070205080204" pitchFamily="49" charset="-128"/>
            </a:rPr>
            <a:t>ポイント減少した。</a:t>
          </a:r>
        </a:p>
        <a:p>
          <a:r>
            <a:rPr kumimoji="1" lang="ja-JP" altLang="en-US" sz="1200">
              <a:solidFill>
                <a:schemeClr val="tx1"/>
              </a:solidFill>
              <a:latin typeface="ＭＳ ゴシック" panose="020B0609070205080204" pitchFamily="49" charset="-128"/>
              <a:ea typeface="ＭＳ ゴシック" panose="020B0609070205080204" pitchFamily="49" charset="-128"/>
            </a:rPr>
            <a:t>　分母を構成する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標準税収入額等</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。また、分子において充当可能基金や</a:t>
          </a:r>
          <a:r>
            <a:rPr kumimoji="1"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都市計画税の充当見込額の増加によ</a:t>
          </a:r>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り、充当可能財源等が増加したことが要因としてあげられる。</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今後は将来負担比率の悪化を防ぐ為にも、公共施設等マネジメントの推進により投資事業の抑制を行い公債費を圧縮し、財政の健全化に努める。</a:t>
          </a:r>
        </a:p>
      </xdr:txBody>
    </xdr:sp>
    <xdr:clientData/>
  </xdr:twoCellAnchor>
  <xdr:oneCellAnchor>
    <xdr:from>
      <xdr:col>61</xdr:col>
      <xdr:colOff>6350</xdr:colOff>
      <xdr:row>10</xdr:row>
      <xdr:rowOff>63500</xdr:rowOff>
    </xdr:from>
    <xdr:ext cx="298543" cy="225703"/>
    <xdr:sp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104805</xdr:rowOff>
    </xdr:from>
    <xdr:to>
      <xdr:col>81</xdr:col>
      <xdr:colOff>44450</xdr:colOff>
      <xdr:row>14</xdr:row>
      <xdr:rowOff>128935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051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27819</xdr:rowOff>
    </xdr:from>
    <xdr:to>
      <xdr:col>77</xdr:col>
      <xdr:colOff>44450</xdr:colOff>
      <xdr:row>14</xdr:row>
      <xdr:rowOff>128935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428119"/>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27819</xdr:rowOff>
    </xdr:from>
    <xdr:to>
      <xdr:col>72</xdr:col>
      <xdr:colOff>203200</xdr:colOff>
      <xdr:row>14</xdr:row>
      <xdr:rowOff>158810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2811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158810</xdr:rowOff>
    </xdr:from>
    <xdr:to>
      <xdr:col>68</xdr:col>
      <xdr:colOff>152400</xdr:colOff>
      <xdr:row>15</xdr:row>
      <xdr:rowOff>116054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591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54005</xdr:rowOff>
    </xdr:from>
    <xdr:to>
      <xdr:col>81</xdr:col>
      <xdr:colOff>95250</xdr:colOff>
      <xdr:row>14</xdr:row>
      <xdr:rowOff>155605</xdr:rowOff>
    </xdr:to>
    <xdr:sp textlink="">
      <xdr:nvSpPr>
        <xdr:cNvPr id="460" name="楕円 459">
          <a:extLst>
            <a:ext uri="{FF2B5EF4-FFF2-40B4-BE49-F238E27FC236}">
              <a16:creationId xmlns:a16="http://schemas.microsoft.com/office/drawing/2014/main" id="{00000000-0008-0000-0300-0000CC010000}"/>
            </a:ext>
          </a:extLst>
        </xdr:cNvPr>
        <xdr:cNvSpPr/>
      </xdr:nvSpPr>
      <xdr:spPr>
        <a:xfrm>
          <a:off x="169672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26082</xdr:rowOff>
    </xdr:from>
    <xdr:ext cx="762000" cy="259045"/>
    <xdr:sp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78135</xdr:rowOff>
    </xdr:from>
    <xdr:to>
      <xdr:col>77</xdr:col>
      <xdr:colOff>95250</xdr:colOff>
      <xdr:row>15</xdr:row>
      <xdr:rowOff>8285</xdr:rowOff>
    </xdr:to>
    <xdr:sp textlink="">
      <xdr:nvSpPr>
        <xdr:cNvPr id="462" name="楕円 461">
          <a:extLst>
            <a:ext uri="{FF2B5EF4-FFF2-40B4-BE49-F238E27FC236}">
              <a16:creationId xmlns:a16="http://schemas.microsoft.com/office/drawing/2014/main" id="{00000000-0008-0000-0300-0000CE010000}"/>
            </a:ext>
          </a:extLst>
        </xdr:cNvPr>
        <xdr:cNvSpPr/>
      </xdr:nvSpPr>
      <xdr:spPr>
        <a:xfrm>
          <a:off x="16129000" y="2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164512</xdr:rowOff>
    </xdr:from>
    <xdr:ext cx="7366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6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148469</xdr:rowOff>
    </xdr:from>
    <xdr:to>
      <xdr:col>73</xdr:col>
      <xdr:colOff>44450</xdr:colOff>
      <xdr:row>14</xdr:row>
      <xdr:rowOff>78619</xdr:rowOff>
    </xdr:to>
    <xdr:sp textlink="">
      <xdr:nvSpPr>
        <xdr:cNvPr id="464" name="楕円 463">
          <a:extLst>
            <a:ext uri="{FF2B5EF4-FFF2-40B4-BE49-F238E27FC236}">
              <a16:creationId xmlns:a16="http://schemas.microsoft.com/office/drawing/2014/main" id="{00000000-0008-0000-0300-0000D0010000}"/>
            </a:ext>
          </a:extLst>
        </xdr:cNvPr>
        <xdr:cNvSpPr/>
      </xdr:nvSpPr>
      <xdr:spPr>
        <a:xfrm>
          <a:off x="15240000" y="23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88796</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4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textlink="">
      <xdr:nvSpPr>
        <xdr:cNvPr id="466" name="楕円 465">
          <a:extLst>
            <a:ext uri="{FF2B5EF4-FFF2-40B4-BE49-F238E27FC236}">
              <a16:creationId xmlns:a16="http://schemas.microsoft.com/office/drawing/2014/main" id="{00000000-0008-0000-0300-0000D2010000}"/>
            </a:ext>
          </a:extLst>
        </xdr:cNvPr>
        <xdr:cNvSpPr/>
      </xdr:nvSpPr>
      <xdr:spPr>
        <a:xfrm>
          <a:off x="14351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22937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65254</xdr:rowOff>
    </xdr:from>
    <xdr:to>
      <xdr:col>64</xdr:col>
      <xdr:colOff>152400</xdr:colOff>
      <xdr:row>15</xdr:row>
      <xdr:rowOff>166854</xdr:rowOff>
    </xdr:to>
    <xdr:sp textlink="">
      <xdr:nvSpPr>
        <xdr:cNvPr id="468" name="楕円 467">
          <a:extLst>
            <a:ext uri="{FF2B5EF4-FFF2-40B4-BE49-F238E27FC236}">
              <a16:creationId xmlns:a16="http://schemas.microsoft.com/office/drawing/2014/main" id="{00000000-0008-0000-0300-0000D4010000}"/>
            </a:ext>
          </a:extLst>
        </xdr:cNvPr>
        <xdr:cNvSpPr/>
      </xdr:nvSpPr>
      <xdr:spPr>
        <a:xfrm>
          <a:off x="13462000" y="26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151631</xdr:rowOff>
    </xdr:from>
    <xdr:ext cx="762000" cy="259045"/>
    <xdr:sp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2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82,500
80,888
43.93
37,140,680
36,812,112
242,479
19,345,298
31,732,020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令和</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年度は、期末手当や勤勉手当の増加により人件費総額が増加したため、比率は</a:t>
          </a:r>
          <a:r>
            <a:rPr lang="en-US" altLang="ja-JP" sz="1200" u="none">
              <a:solidFill>
                <a:schemeClr val="tx1"/>
              </a:solidFill>
              <a:effectLst/>
              <a:latin typeface="ＭＳ ゴシック" panose="020B0609070205080204" pitchFamily="49" charset="-128"/>
              <a:ea typeface="ＭＳ ゴシック" panose="020B0609070205080204" pitchFamily="49" charset="-128"/>
              <a:cs typeface="+mn-cs"/>
            </a:rPr>
            <a:t>0.7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ポイント上昇した。</a:t>
          </a: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類似団体内平均値と比較し</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3.7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上回っている</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が、これはごみ収集業務の一部及び小学校給食調理業務を直営で実施しているためである。</a:t>
          </a: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今後も効率的な事務の執行を図るため、職員配置の最適化に努める。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50256</xdr:rowOff>
    </xdr:from>
    <xdr:to>
      <xdr:col>24</xdr:col>
      <xdr:colOff>25400</xdr:colOff>
      <xdr:row>37</xdr:row>
      <xdr:rowOff>95976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939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30661</xdr:rowOff>
    </xdr:from>
    <xdr:to>
      <xdr:col>19</xdr:col>
      <xdr:colOff>187325</xdr:colOff>
      <xdr:row>37</xdr:row>
      <xdr:rowOff>50256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30661</xdr:rowOff>
    </xdr:from>
    <xdr:to>
      <xdr:col>15</xdr:col>
      <xdr:colOff>98425</xdr:colOff>
      <xdr:row>37</xdr:row>
      <xdr:rowOff>50256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169454</xdr:rowOff>
    </xdr:from>
    <xdr:to>
      <xdr:col>11</xdr:col>
      <xdr:colOff>9525</xdr:colOff>
      <xdr:row>37</xdr:row>
      <xdr:rowOff>50256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41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45176</xdr:rowOff>
    </xdr:from>
    <xdr:to>
      <xdr:col>24</xdr:col>
      <xdr:colOff>76200</xdr:colOff>
      <xdr:row>37</xdr:row>
      <xdr:rowOff>146776</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17253</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170906</xdr:rowOff>
    </xdr:from>
    <xdr:to>
      <xdr:col>20</xdr:col>
      <xdr:colOff>38100</xdr:colOff>
      <xdr:row>37</xdr:row>
      <xdr:rowOff>101056</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85833</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151311</xdr:rowOff>
    </xdr:from>
    <xdr:to>
      <xdr:col>15</xdr:col>
      <xdr:colOff>149225</xdr:colOff>
      <xdr:row>37</xdr:row>
      <xdr:rowOff>81461</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66238</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170906</xdr:rowOff>
    </xdr:from>
    <xdr:to>
      <xdr:col>11</xdr:col>
      <xdr:colOff>60325</xdr:colOff>
      <xdr:row>37</xdr:row>
      <xdr:rowOff>101056</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85833</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118654</xdr:rowOff>
    </xdr:from>
    <xdr:to>
      <xdr:col>6</xdr:col>
      <xdr:colOff>171450</xdr:colOff>
      <xdr:row>37</xdr:row>
      <xdr:rowOff>48804</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33581</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令和５年度は、</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ペーパ</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レス会議システム用タブレットの整備、新庁舎移転に伴うサーバーやパソコンの動作確認作業等の完了により庁舎システム運用事業</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の委託料</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が減少したため、物件費に係る経常収支比率は減少した。</a:t>
          </a: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昨年に引き続き、類似団体内平均値や全国平均、大阪府平均を下回っており、今後も経費の抑制に努める。</a:t>
          </a: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15</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455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15</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627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133858</xdr:rowOff>
    </xdr:from>
    <xdr:to>
      <xdr:col>73</xdr:col>
      <xdr:colOff>180975</xdr:colOff>
      <xdr:row>14</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627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14</xdr:row>
      <xdr:rowOff>108712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45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165354</xdr:rowOff>
    </xdr:from>
    <xdr:to>
      <xdr:col>69</xdr:col>
      <xdr:colOff>142875</xdr:colOff>
      <xdr:row>14</xdr:row>
      <xdr:rowOff>95504</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105681</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令和</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年度扶助費に係る経常収支比率が類似団体内平均値や全国平均を上回り、かつ増加した要因として、</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民間認定こども園等施設型給付費</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や障害者自立支援給付</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費</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の増加があげられる。</a:t>
          </a: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今後、高齢化に伴い扶助費の増加が予想されるため、適正な事務執行に努めることで、上昇の抑制を図る。</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5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その他に係る経常経費比率が類似団体平均値を上回っているのは、繰出金の増加が主な要因である。これは、後期高齢者医療事業会計や介護保険事業会計への繰出金等が増加し</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た</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ためである。</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今後も、高齢化の進行により後期高齢者医療事業会計や介護保険事業会計への繰出金等は増加していくことが見込まれるので、適正な事務執行に努めることで、上昇の抑制を図る。</a:t>
          </a:r>
        </a:p>
        <a:p>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83457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8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泉州広域母子医療センター</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への負担</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金の</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比率は低下した。しかし、依然として下水道事業会計や病院事業会計への負担金が大きいことから、類似団体内平均値や全国平均、大阪府平均を</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回っている。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下水道普及率が大阪府内で低位であることや、岸和田市貝塚市清掃施設の老朽化により、更新や改修等を行うため今後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下水道事業会計や岸和田市貝塚市清掃施設組合への負担金は高止まりすることが想定されるため、その他の補助費等を含め、適正に精査し抑制に努める。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10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54610</xdr:rowOff>
    </xdr:from>
    <xdr:to>
      <xdr:col>78</xdr:col>
      <xdr:colOff>69850</xdr:colOff>
      <xdr:row>39</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4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123190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4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123190</xdr:rowOff>
    </xdr:from>
    <xdr:to>
      <xdr:col>69</xdr:col>
      <xdr:colOff>92075</xdr:colOff>
      <xdr:row>40</xdr:row>
      <xdr:rowOff>142240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8097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3810</xdr:rowOff>
    </xdr:from>
    <xdr:to>
      <xdr:col>78</xdr:col>
      <xdr:colOff>120650</xdr:colOff>
      <xdr:row>39</xdr:row>
      <xdr:rowOff>105410</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90187</xdr:rowOff>
    </xdr:from>
    <xdr:ext cx="7366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72390</xdr:rowOff>
    </xdr:from>
    <xdr:to>
      <xdr:col>69</xdr:col>
      <xdr:colOff>142875</xdr:colOff>
      <xdr:row>40</xdr:row>
      <xdr:rowOff>2540</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3843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158767</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91440</xdr:rowOff>
    </xdr:from>
    <xdr:to>
      <xdr:col>65</xdr:col>
      <xdr:colOff>53975</xdr:colOff>
      <xdr:row>41</xdr:row>
      <xdr:rowOff>21590</xdr:rowOff>
    </xdr:to>
    <xdr:sp textlink="">
      <xdr:nvSpPr>
        <xdr:cNvPr id="338" name="楕円 337">
          <a:extLst>
            <a:ext uri="{FF2B5EF4-FFF2-40B4-BE49-F238E27FC236}">
              <a16:creationId xmlns:a16="http://schemas.microsoft.com/office/drawing/2014/main" id="{00000000-0008-0000-0400-000052010000}"/>
            </a:ext>
          </a:extLst>
        </xdr:cNvPr>
        <xdr:cNvSpPr/>
      </xdr:nvSpPr>
      <xdr:spPr>
        <a:xfrm>
          <a:off x="12954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6367</xdr:rowOff>
    </xdr:from>
    <xdr:ext cx="762000" cy="259045"/>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mn-lt"/>
              <a:ea typeface="+mn-ea"/>
              <a:cs typeface="+mn-cs"/>
            </a:rPr>
            <a:t>　</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昨年度に引き続き、</a:t>
          </a:r>
          <a:r>
            <a:rPr lang="ja-JP" altLang="ja-JP" sz="1200" u="none">
              <a:solidFill>
                <a:schemeClr val="tx1"/>
              </a:solidFill>
              <a:effectLst/>
              <a:latin typeface="ＭＳ Ｐゴシック" panose="020B0600070205080204" pitchFamily="50" charset="-128"/>
              <a:ea typeface="ＭＳ Ｐゴシック" panose="020B0600070205080204" pitchFamily="50" charset="-128"/>
              <a:cs typeface="+mn-cs"/>
            </a:rPr>
            <a:t>類似団体内平均値や全国平均、大阪府平均を下回ってはいるが、令和５年度</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より高機能消防指令センター更新事業に対する起債の元金償還開始に伴い、一般単独事業債の償還額が増加したこともあり、比率は増加した。</a:t>
          </a:r>
        </a:p>
        <a:p>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今後、新庁舎整備事業に対する起債の償還等により、さらなる比率の上昇が見込まれるため、起債対象事業の平準化を図り、公債費の抑制に努める。</a:t>
          </a:r>
        </a:p>
      </xdr:txBody>
    </xdr:sp>
    <xdr:clientData/>
  </xdr:twoCellAnchor>
  <xdr:oneCellAnchor>
    <xdr:from>
      <xdr:col>3</xdr:col>
      <xdr:colOff>123825</xdr:colOff>
      <xdr:row>69</xdr:row>
      <xdr:rowOff>107950</xdr:rowOff>
    </xdr:from>
    <xdr:ext cx="298543" cy="225703"/>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142239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34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1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textlink="">
      <xdr:nvSpPr>
        <xdr:cNvPr id="393" name="楕円 392">
          <a:extLst>
            <a:ext uri="{FF2B5EF4-FFF2-40B4-BE49-F238E27FC236}">
              <a16:creationId xmlns:a16="http://schemas.microsoft.com/office/drawing/2014/main" id="{00000000-0008-0000-0400-000089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textlink="">
      <xdr:nvSpPr>
        <xdr:cNvPr id="395" name="楕円 394">
          <a:extLst>
            <a:ext uri="{FF2B5EF4-FFF2-40B4-BE49-F238E27FC236}">
              <a16:creationId xmlns:a16="http://schemas.microsoft.com/office/drawing/2014/main" id="{00000000-0008-0000-0400-00008B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textlink="">
      <xdr:nvSpPr>
        <xdr:cNvPr id="397" name="楕円 396">
          <a:extLst>
            <a:ext uri="{FF2B5EF4-FFF2-40B4-BE49-F238E27FC236}">
              <a16:creationId xmlns:a16="http://schemas.microsoft.com/office/drawing/2014/main" id="{00000000-0008-0000-0400-00008D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textlink="">
      <xdr:nvSpPr>
        <xdr:cNvPr id="399" name="楕円 398">
          <a:extLst>
            <a:ext uri="{FF2B5EF4-FFF2-40B4-BE49-F238E27FC236}">
              <a16:creationId xmlns:a16="http://schemas.microsoft.com/office/drawing/2014/main" id="{00000000-0008-0000-0400-00008F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tx1"/>
              </a:solidFill>
              <a:effectLst/>
              <a:latin typeface="+mn-lt"/>
              <a:ea typeface="+mn-ea"/>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前年度に比べ、物件費、補助費等が減少したものの、繰出金、扶助費等が増加したため、公債費以外の経常経費充当一般財源額及び比率が増加した。類似団体内平均値や全国平均、大阪府平均を上回っており、財政の硬直化が見られる。</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今後も、業務の効率化等により経常経費の削減に取り組み、比率の減少を目指す。</a:t>
          </a:r>
        </a:p>
      </xdr:txBody>
    </xdr:sp>
    <xdr:clientData/>
  </xdr:twoCellAnchor>
  <xdr:oneCellAnchor>
    <xdr:from>
      <xdr:col>62</xdr:col>
      <xdr:colOff>6350</xdr:colOff>
      <xdr:row>69</xdr:row>
      <xdr:rowOff>107950</xdr:rowOff>
    </xdr:from>
    <xdr:ext cx="298543" cy="225703"/>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6986</xdr:rowOff>
    </xdr:from>
    <xdr:to>
      <xdr:col>82</xdr:col>
      <xdr:colOff>107950</xdr:colOff>
      <xdr:row>78</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8008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78</xdr:row>
      <xdr:rowOff>6986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5764"/>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75564</xdr:rowOff>
    </xdr:from>
    <xdr:to>
      <xdr:col>73</xdr:col>
      <xdr:colOff>180975</xdr:colOff>
      <xdr:row>77</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57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98425</xdr:rowOff>
    </xdr:from>
    <xdr:to>
      <xdr:col>69</xdr:col>
      <xdr:colOff>92075</xdr:colOff>
      <xdr:row>78</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0007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64592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88282</xdr:rowOff>
    </xdr:from>
    <xdr:ext cx="762000" cy="259045"/>
    <xdr:sp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127636</xdr:rowOff>
    </xdr:from>
    <xdr:to>
      <xdr:col>78</xdr:col>
      <xdr:colOff>120650</xdr:colOff>
      <xdr:row>78</xdr:row>
      <xdr:rowOff>57786</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5621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42563</xdr:rowOff>
    </xdr:from>
    <xdr:ext cx="7366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24764</xdr:rowOff>
    </xdr:from>
    <xdr:to>
      <xdr:col>74</xdr:col>
      <xdr:colOff>31750</xdr:colOff>
      <xdr:row>76</xdr:row>
      <xdr:rowOff>126364</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47625</xdr:rowOff>
    </xdr:from>
    <xdr:to>
      <xdr:col>69</xdr:col>
      <xdr:colOff>142875</xdr:colOff>
      <xdr:row>77</xdr:row>
      <xdr:rowOff>149225</xdr:rowOff>
    </xdr:to>
    <xdr:sp textlink="">
      <xdr:nvSpPr>
        <xdr:cNvPr id="454" name="楕円 453">
          <a:extLst>
            <a:ext uri="{FF2B5EF4-FFF2-40B4-BE49-F238E27FC236}">
              <a16:creationId xmlns:a16="http://schemas.microsoft.com/office/drawing/2014/main" id="{00000000-0008-0000-0400-0000C6010000}"/>
            </a:ext>
          </a:extLst>
        </xdr:cNvPr>
        <xdr:cNvSpPr/>
      </xdr:nvSpPr>
      <xdr:spPr>
        <a:xfrm>
          <a:off x="13843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134002</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textlink="">
      <xdr:nvSpPr>
        <xdr:cNvPr id="456" name="楕円 455">
          <a:extLst>
            <a:ext uri="{FF2B5EF4-FFF2-40B4-BE49-F238E27FC236}">
              <a16:creationId xmlns:a16="http://schemas.microsoft.com/office/drawing/2014/main" id="{00000000-0008-0000-0400-0000C8010000}"/>
            </a:ext>
          </a:extLst>
        </xdr:cNvPr>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127203</xdr:rowOff>
    </xdr:from>
    <xdr:to>
      <xdr:col>29</xdr:col>
      <xdr:colOff>127000</xdr:colOff>
      <xdr:row>17</xdr:row>
      <xdr:rowOff>9766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8028"/>
          <a:ext cx="647700" cy="5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9766</xdr:rowOff>
    </xdr:from>
    <xdr:to>
      <xdr:col>26</xdr:col>
      <xdr:colOff>50800</xdr:colOff>
      <xdr:row>17</xdr:row>
      <xdr:rowOff>16040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2041"/>
          <a:ext cx="698500" cy="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16040</xdr:rowOff>
    </xdr:from>
    <xdr:to>
      <xdr:col>22</xdr:col>
      <xdr:colOff>114300</xdr:colOff>
      <xdr:row>17</xdr:row>
      <xdr:rowOff>58128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8315"/>
          <a:ext cx="698500" cy="4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58128</xdr:rowOff>
    </xdr:from>
    <xdr:to>
      <xdr:col>18</xdr:col>
      <xdr:colOff>177800</xdr:colOff>
      <xdr:row>17</xdr:row>
      <xdr:rowOff>87490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0403"/>
          <a:ext cx="698500" cy="2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76403</xdr:rowOff>
    </xdr:from>
    <xdr:to>
      <xdr:col>29</xdr:col>
      <xdr:colOff>177800</xdr:colOff>
      <xdr:row>17</xdr:row>
      <xdr:rowOff>6553</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92930</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130416</xdr:rowOff>
    </xdr:from>
    <xdr:to>
      <xdr:col>26</xdr:col>
      <xdr:colOff>101600</xdr:colOff>
      <xdr:row>17</xdr:row>
      <xdr:rowOff>60566</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70743</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136690</xdr:rowOff>
    </xdr:from>
    <xdr:to>
      <xdr:col>22</xdr:col>
      <xdr:colOff>165100</xdr:colOff>
      <xdr:row>17</xdr:row>
      <xdr:rowOff>66840</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77017</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7328</xdr:rowOff>
    </xdr:from>
    <xdr:to>
      <xdr:col>19</xdr:col>
      <xdr:colOff>38100</xdr:colOff>
      <xdr:row>17</xdr:row>
      <xdr:rowOff>108928</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119105</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36690</xdr:rowOff>
    </xdr:from>
    <xdr:to>
      <xdr:col>15</xdr:col>
      <xdr:colOff>101600</xdr:colOff>
      <xdr:row>17</xdr:row>
      <xdr:rowOff>138290</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148467</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303610</xdr:rowOff>
    </xdr:from>
    <xdr:to>
      <xdr:col>29</xdr:col>
      <xdr:colOff>127000</xdr:colOff>
      <xdr:row>35</xdr:row>
      <xdr:rowOff>320265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3960"/>
          <a:ext cx="6477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320265</xdr:rowOff>
    </xdr:from>
    <xdr:to>
      <xdr:col>26</xdr:col>
      <xdr:colOff>50800</xdr:colOff>
      <xdr:row>36</xdr:row>
      <xdr:rowOff>48427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0615"/>
          <a:ext cx="698500" cy="7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44802</xdr:rowOff>
    </xdr:from>
    <xdr:to>
      <xdr:col>22</xdr:col>
      <xdr:colOff>114300</xdr:colOff>
      <xdr:row>36</xdr:row>
      <xdr:rowOff>48427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98052"/>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7932</xdr:rowOff>
    </xdr:from>
    <xdr:to>
      <xdr:col>18</xdr:col>
      <xdr:colOff>177800</xdr:colOff>
      <xdr:row>36</xdr:row>
      <xdr:rowOff>44802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1182"/>
          <a:ext cx="6985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252810</xdr:rowOff>
    </xdr:from>
    <xdr:to>
      <xdr:col>29</xdr:col>
      <xdr:colOff>177800</xdr:colOff>
      <xdr:row>36</xdr:row>
      <xdr:rowOff>11510</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224887</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269465</xdr:rowOff>
    </xdr:from>
    <xdr:to>
      <xdr:col>26</xdr:col>
      <xdr:colOff>101600</xdr:colOff>
      <xdr:row>36</xdr:row>
      <xdr:rowOff>28165</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12942</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340527</xdr:rowOff>
    </xdr:from>
    <xdr:to>
      <xdr:col>22</xdr:col>
      <xdr:colOff>165100</xdr:colOff>
      <xdr:row>36</xdr:row>
      <xdr:rowOff>99227</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84004</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336902</xdr:rowOff>
    </xdr:from>
    <xdr:to>
      <xdr:col>19</xdr:col>
      <xdr:colOff>38100</xdr:colOff>
      <xdr:row>36</xdr:row>
      <xdr:rowOff>95602</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80379</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3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300032</xdr:rowOff>
    </xdr:from>
    <xdr:to>
      <xdr:col>15</xdr:col>
      <xdr:colOff>101600</xdr:colOff>
      <xdr:row>36</xdr:row>
      <xdr:rowOff>58732</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43509</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82,500
80,888
43.93
37,140,680
36,812,112
242,479
19,345,298
31,732,020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63309</xdr:rowOff>
    </xdr:from>
    <xdr:to>
      <xdr:col>24</xdr:col>
      <xdr:colOff>63500</xdr:colOff>
      <xdr:row>35</xdr:row>
      <xdr:rowOff>103867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4059"/>
          <a:ext cx="8382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93161</xdr:rowOff>
    </xdr:from>
    <xdr:to>
      <xdr:col>19</xdr:col>
      <xdr:colOff>177800</xdr:colOff>
      <xdr:row>35</xdr:row>
      <xdr:rowOff>103867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3911"/>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93161</xdr:rowOff>
    </xdr:from>
    <xdr:to>
      <xdr:col>15</xdr:col>
      <xdr:colOff>50800</xdr:colOff>
      <xdr:row>36</xdr:row>
      <xdr:rowOff>19761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3911"/>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19761</xdr:rowOff>
    </xdr:from>
    <xdr:to>
      <xdr:col>10</xdr:col>
      <xdr:colOff>114300</xdr:colOff>
      <xdr:row>36</xdr:row>
      <xdr:rowOff>109791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1961"/>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12509</xdr:rowOff>
    </xdr:from>
    <xdr:to>
      <xdr:col>24</xdr:col>
      <xdr:colOff>114300</xdr:colOff>
      <xdr:row>35</xdr:row>
      <xdr:rowOff>114109</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0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35386</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53067</xdr:rowOff>
    </xdr:from>
    <xdr:to>
      <xdr:col>20</xdr:col>
      <xdr:colOff>38100</xdr:colOff>
      <xdr:row>35</xdr:row>
      <xdr:rowOff>154667</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0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171194</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42361</xdr:rowOff>
    </xdr:from>
    <xdr:to>
      <xdr:col>15</xdr:col>
      <xdr:colOff>101600</xdr:colOff>
      <xdr:row>35</xdr:row>
      <xdr:rowOff>143961</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0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160488</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140411</xdr:rowOff>
    </xdr:from>
    <xdr:to>
      <xdr:col>10</xdr:col>
      <xdr:colOff>165100</xdr:colOff>
      <xdr:row>36</xdr:row>
      <xdr:rowOff>70561</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87088</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58991</xdr:rowOff>
    </xdr:from>
    <xdr:to>
      <xdr:col>6</xdr:col>
      <xdr:colOff>38100</xdr:colOff>
      <xdr:row>36</xdr:row>
      <xdr:rowOff>160591</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5668</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66789</xdr:rowOff>
    </xdr:from>
    <xdr:to>
      <xdr:col>24</xdr:col>
      <xdr:colOff>63500</xdr:colOff>
      <xdr:row>57</xdr:row>
      <xdr:rowOff>149669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39439"/>
          <a:ext cx="838200" cy="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66789</xdr:rowOff>
    </xdr:from>
    <xdr:to>
      <xdr:col>19</xdr:col>
      <xdr:colOff>177800</xdr:colOff>
      <xdr:row>57</xdr:row>
      <xdr:rowOff>138226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9439"/>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138226</xdr:rowOff>
    </xdr:from>
    <xdr:to>
      <xdr:col>15</xdr:col>
      <xdr:colOff>50800</xdr:colOff>
      <xdr:row>58</xdr:row>
      <xdr:rowOff>20130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0876"/>
          <a:ext cx="889000" cy="5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20130</xdr:rowOff>
    </xdr:from>
    <xdr:to>
      <xdr:col>10</xdr:col>
      <xdr:colOff>114300</xdr:colOff>
      <xdr:row>58</xdr:row>
      <xdr:rowOff>73431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4230"/>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98869</xdr:rowOff>
    </xdr:from>
    <xdr:to>
      <xdr:col>24</xdr:col>
      <xdr:colOff>114300</xdr:colOff>
      <xdr:row>58</xdr:row>
      <xdr:rowOff>29019</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8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13796</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15989</xdr:rowOff>
    </xdr:from>
    <xdr:to>
      <xdr:col>20</xdr:col>
      <xdr:colOff>38100</xdr:colOff>
      <xdr:row>57</xdr:row>
      <xdr:rowOff>117589</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7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108716</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87426</xdr:rowOff>
    </xdr:from>
    <xdr:to>
      <xdr:col>15</xdr:col>
      <xdr:colOff>101600</xdr:colOff>
      <xdr:row>58</xdr:row>
      <xdr:rowOff>17576</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8703</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140780</xdr:rowOff>
    </xdr:from>
    <xdr:to>
      <xdr:col>10</xdr:col>
      <xdr:colOff>165100</xdr:colOff>
      <xdr:row>58</xdr:row>
      <xdr:rowOff>70930</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9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62057</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22631</xdr:rowOff>
    </xdr:from>
    <xdr:to>
      <xdr:col>6</xdr:col>
      <xdr:colOff>38100</xdr:colOff>
      <xdr:row>58</xdr:row>
      <xdr:rowOff>124231</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9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115358</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70053</xdr:rowOff>
    </xdr:from>
    <xdr:to>
      <xdr:col>24</xdr:col>
      <xdr:colOff>63500</xdr:colOff>
      <xdr:row>78</xdr:row>
      <xdr:rowOff>75958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3153"/>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75958</xdr:rowOff>
    </xdr:from>
    <xdr:to>
      <xdr:col>19</xdr:col>
      <xdr:colOff>177800</xdr:colOff>
      <xdr:row>78</xdr:row>
      <xdr:rowOff>78893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9058"/>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76378</xdr:rowOff>
    </xdr:from>
    <xdr:to>
      <xdr:col>15</xdr:col>
      <xdr:colOff>50800</xdr:colOff>
      <xdr:row>78</xdr:row>
      <xdr:rowOff>78893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947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76378</xdr:rowOff>
    </xdr:from>
    <xdr:to>
      <xdr:col>10</xdr:col>
      <xdr:colOff>114300</xdr:colOff>
      <xdr:row>78</xdr:row>
      <xdr:rowOff>118021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9478"/>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19253</xdr:rowOff>
    </xdr:from>
    <xdr:to>
      <xdr:col>24</xdr:col>
      <xdr:colOff>114300</xdr:colOff>
      <xdr:row>78</xdr:row>
      <xdr:rowOff>120853</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144213</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25158</xdr:rowOff>
    </xdr:from>
    <xdr:to>
      <xdr:col>20</xdr:col>
      <xdr:colOff>38100</xdr:colOff>
      <xdr:row>78</xdr:row>
      <xdr:rowOff>126758</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3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117885</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28093</xdr:rowOff>
    </xdr:from>
    <xdr:to>
      <xdr:col>15</xdr:col>
      <xdr:colOff>101600</xdr:colOff>
      <xdr:row>78</xdr:row>
      <xdr:rowOff>129693</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120820</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25578</xdr:rowOff>
    </xdr:from>
    <xdr:to>
      <xdr:col>10</xdr:col>
      <xdr:colOff>165100</xdr:colOff>
      <xdr:row>78</xdr:row>
      <xdr:rowOff>127178</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118305</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67221</xdr:rowOff>
    </xdr:from>
    <xdr:to>
      <xdr:col>6</xdr:col>
      <xdr:colOff>38100</xdr:colOff>
      <xdr:row>78</xdr:row>
      <xdr:rowOff>168821</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159948</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2812</xdr:rowOff>
    </xdr:from>
    <xdr:to>
      <xdr:col>24</xdr:col>
      <xdr:colOff>63500</xdr:colOff>
      <xdr:row>94</xdr:row>
      <xdr:rowOff>144218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19112"/>
          <a:ext cx="838200" cy="1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127541</xdr:rowOff>
    </xdr:from>
    <xdr:to>
      <xdr:col>19</xdr:col>
      <xdr:colOff>177800</xdr:colOff>
      <xdr:row>94</xdr:row>
      <xdr:rowOff>144218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72391"/>
          <a:ext cx="889000" cy="1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127541</xdr:rowOff>
    </xdr:from>
    <xdr:to>
      <xdr:col>15</xdr:col>
      <xdr:colOff>50800</xdr:colOff>
      <xdr:row>95</xdr:row>
      <xdr:rowOff>78663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72391"/>
          <a:ext cx="889000" cy="29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78663</xdr:rowOff>
    </xdr:from>
    <xdr:to>
      <xdr:col>10</xdr:col>
      <xdr:colOff>114300</xdr:colOff>
      <xdr:row>95</xdr:row>
      <xdr:rowOff>152980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66413"/>
          <a:ext cx="889000" cy="7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123462</xdr:rowOff>
    </xdr:from>
    <xdr:to>
      <xdr:col>24</xdr:col>
      <xdr:colOff>114300</xdr:colOff>
      <xdr:row>94</xdr:row>
      <xdr:rowOff>53612</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4584700" y="16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146339</xdr:rowOff>
    </xdr:from>
    <xdr:ext cx="599010" cy="259045"/>
    <xdr:sp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93418</xdr:rowOff>
    </xdr:from>
    <xdr:to>
      <xdr:col>20</xdr:col>
      <xdr:colOff>38100</xdr:colOff>
      <xdr:row>95</xdr:row>
      <xdr:rowOff>23568</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3746500" y="16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40095</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8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76741</xdr:rowOff>
    </xdr:from>
    <xdr:to>
      <xdr:col>15</xdr:col>
      <xdr:colOff>101600</xdr:colOff>
      <xdr:row>94</xdr:row>
      <xdr:rowOff>6891</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2857500" y="160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23418</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9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27863</xdr:rowOff>
    </xdr:from>
    <xdr:to>
      <xdr:col>10</xdr:col>
      <xdr:colOff>165100</xdr:colOff>
      <xdr:row>95</xdr:row>
      <xdr:rowOff>129463</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968500" y="163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145990</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9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102180</xdr:rowOff>
    </xdr:from>
    <xdr:to>
      <xdr:col>6</xdr:col>
      <xdr:colOff>38100</xdr:colOff>
      <xdr:row>96</xdr:row>
      <xdr:rowOff>32330</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079500" y="163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48857</xdr:rowOff>
    </xdr:from>
    <xdr:ext cx="599010"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156312</xdr:rowOff>
    </xdr:from>
    <xdr:to>
      <xdr:col>55</xdr:col>
      <xdr:colOff>0</xdr:colOff>
      <xdr:row>37</xdr:row>
      <xdr:rowOff>19388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8512"/>
          <a:ext cx="8382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156312</xdr:rowOff>
    </xdr:from>
    <xdr:to>
      <xdr:col>50</xdr:col>
      <xdr:colOff>114300</xdr:colOff>
      <xdr:row>37</xdr:row>
      <xdr:rowOff>11593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8512"/>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84554</xdr:rowOff>
    </xdr:from>
    <xdr:to>
      <xdr:col>45</xdr:col>
      <xdr:colOff>177800</xdr:colOff>
      <xdr:row>37</xdr:row>
      <xdr:rowOff>11593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70954"/>
          <a:ext cx="889000" cy="7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84554</xdr:rowOff>
    </xdr:from>
    <xdr:to>
      <xdr:col>41</xdr:col>
      <xdr:colOff>50800</xdr:colOff>
      <xdr:row>36</xdr:row>
      <xdr:rowOff>165707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70954"/>
          <a:ext cx="889000" cy="7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140038</xdr:rowOff>
    </xdr:from>
    <xdr:to>
      <xdr:col>55</xdr:col>
      <xdr:colOff>50800</xdr:colOff>
      <xdr:row>37</xdr:row>
      <xdr:rowOff>70188</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10426700" y="63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118465</xdr:rowOff>
    </xdr:from>
    <xdr:ext cx="534377" cy="259045"/>
    <xdr:sp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105512</xdr:rowOff>
    </xdr:from>
    <xdr:to>
      <xdr:col>50</xdr:col>
      <xdr:colOff>165100</xdr:colOff>
      <xdr:row>37</xdr:row>
      <xdr:rowOff>35662</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9588500" y="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26789</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132243</xdr:rowOff>
    </xdr:from>
    <xdr:to>
      <xdr:col>46</xdr:col>
      <xdr:colOff>38100</xdr:colOff>
      <xdr:row>37</xdr:row>
      <xdr:rowOff>62393</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8699500" y="63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53520</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9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33754</xdr:rowOff>
    </xdr:from>
    <xdr:to>
      <xdr:col>41</xdr:col>
      <xdr:colOff>101600</xdr:colOff>
      <xdr:row>32</xdr:row>
      <xdr:rowOff>135354</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7810500" y="5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126481</xdr:rowOff>
    </xdr:from>
    <xdr:ext cx="599010"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1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114907</xdr:rowOff>
    </xdr:from>
    <xdr:to>
      <xdr:col>36</xdr:col>
      <xdr:colOff>165100</xdr:colOff>
      <xdr:row>37</xdr:row>
      <xdr:rowOff>45057</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6921500" y="62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61584</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94806</xdr:rowOff>
    </xdr:from>
    <xdr:to>
      <xdr:col>55</xdr:col>
      <xdr:colOff>0</xdr:colOff>
      <xdr:row>56</xdr:row>
      <xdr:rowOff>140881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24556"/>
          <a:ext cx="838200" cy="2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155689</xdr:rowOff>
    </xdr:from>
    <xdr:to>
      <xdr:col>50</xdr:col>
      <xdr:colOff>114300</xdr:colOff>
      <xdr:row>55</xdr:row>
      <xdr:rowOff>94806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42539"/>
          <a:ext cx="889000" cy="2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155689</xdr:rowOff>
    </xdr:from>
    <xdr:to>
      <xdr:col>45</xdr:col>
      <xdr:colOff>177800</xdr:colOff>
      <xdr:row>57</xdr:row>
      <xdr:rowOff>19786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42539"/>
          <a:ext cx="889000" cy="5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19786</xdr:rowOff>
    </xdr:from>
    <xdr:to>
      <xdr:col>41</xdr:col>
      <xdr:colOff>50800</xdr:colOff>
      <xdr:row>57</xdr:row>
      <xdr:rowOff>58547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92436"/>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90081</xdr:rowOff>
    </xdr:from>
    <xdr:to>
      <xdr:col>55</xdr:col>
      <xdr:colOff>50800</xdr:colOff>
      <xdr:row>57</xdr:row>
      <xdr:rowOff>20231</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10426700" y="9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68508</xdr:rowOff>
    </xdr:from>
    <xdr:ext cx="534377" cy="259045"/>
    <xdr:sp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44006</xdr:rowOff>
    </xdr:from>
    <xdr:to>
      <xdr:col>50</xdr:col>
      <xdr:colOff>165100</xdr:colOff>
      <xdr:row>55</xdr:row>
      <xdr:rowOff>145606</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9588500" y="94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162133</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104889</xdr:rowOff>
    </xdr:from>
    <xdr:to>
      <xdr:col>46</xdr:col>
      <xdr:colOff>38100</xdr:colOff>
      <xdr:row>54</xdr:row>
      <xdr:rowOff>35039</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8699500" y="91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51566</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140436</xdr:rowOff>
    </xdr:from>
    <xdr:to>
      <xdr:col>41</xdr:col>
      <xdr:colOff>101600</xdr:colOff>
      <xdr:row>57</xdr:row>
      <xdr:rowOff>70586</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7810500" y="97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61713</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7747</xdr:rowOff>
    </xdr:from>
    <xdr:to>
      <xdr:col>36</xdr:col>
      <xdr:colOff>165100</xdr:colOff>
      <xdr:row>57</xdr:row>
      <xdr:rowOff>109347</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69215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100474</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20676</xdr:rowOff>
    </xdr:from>
    <xdr:to>
      <xdr:col>55</xdr:col>
      <xdr:colOff>0</xdr:colOff>
      <xdr:row>78</xdr:row>
      <xdr:rowOff>129394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93776"/>
          <a:ext cx="838200" cy="10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20676</xdr:rowOff>
    </xdr:from>
    <xdr:to>
      <xdr:col>50</xdr:col>
      <xdr:colOff>114300</xdr:colOff>
      <xdr:row>78</xdr:row>
      <xdr:rowOff>162864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93776"/>
          <a:ext cx="8890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160426</xdr:rowOff>
    </xdr:from>
    <xdr:to>
      <xdr:col>45</xdr:col>
      <xdr:colOff>177800</xdr:colOff>
      <xdr:row>78</xdr:row>
      <xdr:rowOff>162864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3352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21800</xdr:rowOff>
    </xdr:from>
    <xdr:to>
      <xdr:col>41</xdr:col>
      <xdr:colOff>50800</xdr:colOff>
      <xdr:row>78</xdr:row>
      <xdr:rowOff>160426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94900"/>
          <a:ext cx="889000" cy="1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78594</xdr:rowOff>
    </xdr:from>
    <xdr:to>
      <xdr:col>55</xdr:col>
      <xdr:colOff>50800</xdr:colOff>
      <xdr:row>79</xdr:row>
      <xdr:rowOff>8744</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10426700" y="134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164971</xdr:rowOff>
    </xdr:from>
    <xdr:ext cx="469744" cy="259045"/>
    <xdr:sp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141326</xdr:rowOff>
    </xdr:from>
    <xdr:to>
      <xdr:col>50</xdr:col>
      <xdr:colOff>165100</xdr:colOff>
      <xdr:row>78</xdr:row>
      <xdr:rowOff>71476</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9588500" y="133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88003</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112064</xdr:rowOff>
    </xdr:from>
    <xdr:to>
      <xdr:col>46</xdr:col>
      <xdr:colOff>38100</xdr:colOff>
      <xdr:row>79</xdr:row>
      <xdr:rowOff>42214</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8699500" y="13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33341</xdr:rowOff>
    </xdr:from>
    <xdr:ext cx="469744"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109626</xdr:rowOff>
    </xdr:from>
    <xdr:to>
      <xdr:col>41</xdr:col>
      <xdr:colOff>101600</xdr:colOff>
      <xdr:row>79</xdr:row>
      <xdr:rowOff>39776</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7810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30903</xdr:rowOff>
    </xdr:from>
    <xdr:ext cx="469744"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142450</xdr:rowOff>
    </xdr:from>
    <xdr:to>
      <xdr:col>36</xdr:col>
      <xdr:colOff>165100</xdr:colOff>
      <xdr:row>78</xdr:row>
      <xdr:rowOff>72600</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6921500" y="133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63727</xdr:rowOff>
    </xdr:from>
    <xdr:ext cx="534377"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100267</xdr:rowOff>
    </xdr:from>
    <xdr:to>
      <xdr:col>55</xdr:col>
      <xdr:colOff>0</xdr:colOff>
      <xdr:row>98</xdr:row>
      <xdr:rowOff>9480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59467"/>
          <a:ext cx="838200" cy="25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49174</xdr:rowOff>
    </xdr:from>
    <xdr:to>
      <xdr:col>50</xdr:col>
      <xdr:colOff>114300</xdr:colOff>
      <xdr:row>96</xdr:row>
      <xdr:rowOff>100267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994024"/>
          <a:ext cx="889000" cy="5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49174</xdr:rowOff>
    </xdr:from>
    <xdr:to>
      <xdr:col>45</xdr:col>
      <xdr:colOff>177800</xdr:colOff>
      <xdr:row>97</xdr:row>
      <xdr:rowOff>104854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994024"/>
          <a:ext cx="889000" cy="7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104854</xdr:rowOff>
    </xdr:from>
    <xdr:to>
      <xdr:col>41</xdr:col>
      <xdr:colOff>50800</xdr:colOff>
      <xdr:row>98</xdr:row>
      <xdr:rowOff>35230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35504"/>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130130</xdr:rowOff>
    </xdr:from>
    <xdr:to>
      <xdr:col>55</xdr:col>
      <xdr:colOff>50800</xdr:colOff>
      <xdr:row>98</xdr:row>
      <xdr:rowOff>60280</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10426700" y="167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108557</xdr:rowOff>
    </xdr:from>
    <xdr:ext cx="534377" cy="259045"/>
    <xdr:sp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49467</xdr:rowOff>
    </xdr:from>
    <xdr:to>
      <xdr:col>50</xdr:col>
      <xdr:colOff>165100</xdr:colOff>
      <xdr:row>96</xdr:row>
      <xdr:rowOff>151067</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9588500" y="16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167594</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169824</xdr:rowOff>
    </xdr:from>
    <xdr:to>
      <xdr:col>46</xdr:col>
      <xdr:colOff>38100</xdr:colOff>
      <xdr:row>93</xdr:row>
      <xdr:rowOff>99974</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8699500" y="159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116501</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54054</xdr:rowOff>
    </xdr:from>
    <xdr:to>
      <xdr:col>41</xdr:col>
      <xdr:colOff>101600</xdr:colOff>
      <xdr:row>97</xdr:row>
      <xdr:rowOff>155654</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7810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146781</xdr:rowOff>
    </xdr:from>
    <xdr:ext cx="534377"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155880</xdr:rowOff>
    </xdr:from>
    <xdr:to>
      <xdr:col>36</xdr:col>
      <xdr:colOff>165100</xdr:colOff>
      <xdr:row>98</xdr:row>
      <xdr:rowOff>86030</xdr:rowOff>
    </xdr:to>
    <xdr:sp textlink="">
      <xdr:nvSpPr>
        <xdr:cNvPr id="493" name="楕円 492">
          <a:extLst>
            <a:ext uri="{FF2B5EF4-FFF2-40B4-BE49-F238E27FC236}">
              <a16:creationId xmlns:a16="http://schemas.microsoft.com/office/drawing/2014/main" id="{00000000-0008-0000-0600-0000ED010000}"/>
            </a:ext>
          </a:extLst>
        </xdr:cNvPr>
        <xdr:cNvSpPr/>
      </xdr:nvSpPr>
      <xdr:spPr>
        <a:xfrm>
          <a:off x="6921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77157</xdr:rowOff>
    </xdr:from>
    <xdr:ext cx="534377"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134122</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9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83322</xdr:rowOff>
    </xdr:from>
    <xdr:to>
      <xdr:col>67</xdr:col>
      <xdr:colOff>101600</xdr:colOff>
      <xdr:row>39</xdr:row>
      <xdr:rowOff>13472</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2763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4599</xdr:rowOff>
    </xdr:from>
    <xdr:ext cx="378565"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9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148210</xdr:rowOff>
    </xdr:from>
    <xdr:to>
      <xdr:col>85</xdr:col>
      <xdr:colOff>127000</xdr:colOff>
      <xdr:row>76</xdr:row>
      <xdr:rowOff>161658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78410"/>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161658</xdr:rowOff>
    </xdr:from>
    <xdr:to>
      <xdr:col>81</xdr:col>
      <xdr:colOff>50800</xdr:colOff>
      <xdr:row>77</xdr:row>
      <xdr:rowOff>6592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9185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6592</xdr:rowOff>
    </xdr:from>
    <xdr:to>
      <xdr:col>76</xdr:col>
      <xdr:colOff>114300</xdr:colOff>
      <xdr:row>77</xdr:row>
      <xdr:rowOff>16472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08242"/>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16472</xdr:rowOff>
    </xdr:from>
    <xdr:to>
      <xdr:col>71</xdr:col>
      <xdr:colOff>177800</xdr:colOff>
      <xdr:row>77</xdr:row>
      <xdr:rowOff>31877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18122"/>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97410</xdr:rowOff>
    </xdr:from>
    <xdr:to>
      <xdr:col>85</xdr:col>
      <xdr:colOff>177800</xdr:colOff>
      <xdr:row>77</xdr:row>
      <xdr:rowOff>27560</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6268700" y="131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75837</xdr:rowOff>
    </xdr:from>
    <xdr:ext cx="534377" cy="259045"/>
    <xdr:sp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110858</xdr:rowOff>
    </xdr:from>
    <xdr:to>
      <xdr:col>81</xdr:col>
      <xdr:colOff>101600</xdr:colOff>
      <xdr:row>77</xdr:row>
      <xdr:rowOff>41008</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5430500" y="131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32135</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127242</xdr:rowOff>
    </xdr:from>
    <xdr:to>
      <xdr:col>76</xdr:col>
      <xdr:colOff>165100</xdr:colOff>
      <xdr:row>77</xdr:row>
      <xdr:rowOff>57392</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4541500" y="131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48519</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137122</xdr:rowOff>
    </xdr:from>
    <xdr:to>
      <xdr:col>72</xdr:col>
      <xdr:colOff>38100</xdr:colOff>
      <xdr:row>77</xdr:row>
      <xdr:rowOff>67272</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3652500" y="131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58399</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152527</xdr:rowOff>
    </xdr:from>
    <xdr:to>
      <xdr:col>67</xdr:col>
      <xdr:colOff>101600</xdr:colOff>
      <xdr:row>77</xdr:row>
      <xdr:rowOff>82677</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2763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73804</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37105</xdr:rowOff>
    </xdr:from>
    <xdr:to>
      <xdr:col>85</xdr:col>
      <xdr:colOff>127000</xdr:colOff>
      <xdr:row>98</xdr:row>
      <xdr:rowOff>54477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39205"/>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126633</xdr:rowOff>
    </xdr:from>
    <xdr:to>
      <xdr:col>81</xdr:col>
      <xdr:colOff>50800</xdr:colOff>
      <xdr:row>98</xdr:row>
      <xdr:rowOff>54477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85833"/>
          <a:ext cx="889000" cy="27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126633</xdr:rowOff>
    </xdr:from>
    <xdr:to>
      <xdr:col>76</xdr:col>
      <xdr:colOff>114300</xdr:colOff>
      <xdr:row>97</xdr:row>
      <xdr:rowOff>132933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85833"/>
          <a:ext cx="889000" cy="17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132933</xdr:rowOff>
    </xdr:from>
    <xdr:to>
      <xdr:col>71</xdr:col>
      <xdr:colOff>177800</xdr:colOff>
      <xdr:row>98</xdr:row>
      <xdr:rowOff>38475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63583"/>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157755</xdr:rowOff>
    </xdr:from>
    <xdr:to>
      <xdr:col>85</xdr:col>
      <xdr:colOff>177800</xdr:colOff>
      <xdr:row>98</xdr:row>
      <xdr:rowOff>87905</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6268700" y="167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72682</xdr:rowOff>
    </xdr:from>
    <xdr:ext cx="534377" cy="259045"/>
    <xdr:sp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3677</xdr:rowOff>
    </xdr:from>
    <xdr:to>
      <xdr:col>81</xdr:col>
      <xdr:colOff>101600</xdr:colOff>
      <xdr:row>98</xdr:row>
      <xdr:rowOff>105277</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5430500" y="168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96404</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75833</xdr:rowOff>
    </xdr:from>
    <xdr:to>
      <xdr:col>76</xdr:col>
      <xdr:colOff>165100</xdr:colOff>
      <xdr:row>97</xdr:row>
      <xdr:rowOff>5983</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4541500" y="165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22510</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82133</xdr:rowOff>
    </xdr:from>
    <xdr:to>
      <xdr:col>72</xdr:col>
      <xdr:colOff>38100</xdr:colOff>
      <xdr:row>98</xdr:row>
      <xdr:rowOff>12283</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36525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28810</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159125</xdr:rowOff>
    </xdr:from>
    <xdr:to>
      <xdr:col>67</xdr:col>
      <xdr:colOff>101600</xdr:colOff>
      <xdr:row>98</xdr:row>
      <xdr:rowOff>89275</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2763500" y="167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80402</xdr:rowOff>
    </xdr:from>
    <xdr:ext cx="534377"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43688</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160845</xdr:rowOff>
    </xdr:from>
    <xdr:to>
      <xdr:col>116</xdr:col>
      <xdr:colOff>63500</xdr:colOff>
      <xdr:row>58</xdr:row>
      <xdr:rowOff>161989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04945"/>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145338</xdr:rowOff>
    </xdr:from>
    <xdr:to>
      <xdr:col>111</xdr:col>
      <xdr:colOff>177800</xdr:colOff>
      <xdr:row>58</xdr:row>
      <xdr:rowOff>161989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9438"/>
          <a:ext cx="8890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145338</xdr:rowOff>
    </xdr:from>
    <xdr:to>
      <xdr:col>107</xdr:col>
      <xdr:colOff>50800</xdr:colOff>
      <xdr:row>58</xdr:row>
      <xdr:rowOff>146177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8943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146177</xdr:rowOff>
    </xdr:from>
    <xdr:to>
      <xdr:col>102</xdr:col>
      <xdr:colOff>114300</xdr:colOff>
      <xdr:row>58</xdr:row>
      <xdr:rowOff>146444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9027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110045</xdr:rowOff>
    </xdr:from>
    <xdr:to>
      <xdr:col>116</xdr:col>
      <xdr:colOff>114300</xdr:colOff>
      <xdr:row>59</xdr:row>
      <xdr:rowOff>40195</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2110700" y="100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111189</xdr:rowOff>
    </xdr:from>
    <xdr:to>
      <xdr:col>112</xdr:col>
      <xdr:colOff>38100</xdr:colOff>
      <xdr:row>59</xdr:row>
      <xdr:rowOff>41339</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1272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32466</xdr:rowOff>
    </xdr:from>
    <xdr:ext cx="469744"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94538</xdr:rowOff>
    </xdr:from>
    <xdr:to>
      <xdr:col>107</xdr:col>
      <xdr:colOff>101600</xdr:colOff>
      <xdr:row>59</xdr:row>
      <xdr:rowOff>24688</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0383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15815</xdr:rowOff>
    </xdr:from>
    <xdr:ext cx="469744"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95377</xdr:rowOff>
    </xdr:from>
    <xdr:to>
      <xdr:col>102</xdr:col>
      <xdr:colOff>165100</xdr:colOff>
      <xdr:row>59</xdr:row>
      <xdr:rowOff>25527</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94945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16654</xdr:rowOff>
    </xdr:from>
    <xdr:ext cx="469744"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95644</xdr:rowOff>
    </xdr:from>
    <xdr:to>
      <xdr:col>98</xdr:col>
      <xdr:colOff>38100</xdr:colOff>
      <xdr:row>59</xdr:row>
      <xdr:rowOff>25794</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8605500" y="10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16921</xdr:rowOff>
    </xdr:from>
    <xdr:ext cx="469744"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143358</xdr:rowOff>
    </xdr:from>
    <xdr:to>
      <xdr:col>116</xdr:col>
      <xdr:colOff>63500</xdr:colOff>
      <xdr:row>75</xdr:row>
      <xdr:rowOff>71969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30658"/>
          <a:ext cx="838200" cy="10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71969</xdr:rowOff>
    </xdr:from>
    <xdr:to>
      <xdr:col>111</xdr:col>
      <xdr:colOff>177800</xdr:colOff>
      <xdr:row>75</xdr:row>
      <xdr:rowOff>137022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30719"/>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137022</xdr:rowOff>
    </xdr:from>
    <xdr:to>
      <xdr:col>107</xdr:col>
      <xdr:colOff>50800</xdr:colOff>
      <xdr:row>75</xdr:row>
      <xdr:rowOff>148975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95772"/>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148975</xdr:rowOff>
    </xdr:from>
    <xdr:to>
      <xdr:col>102</xdr:col>
      <xdr:colOff>114300</xdr:colOff>
      <xdr:row>76</xdr:row>
      <xdr:rowOff>28242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07725"/>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92558</xdr:rowOff>
    </xdr:from>
    <xdr:to>
      <xdr:col>116</xdr:col>
      <xdr:colOff>114300</xdr:colOff>
      <xdr:row>75</xdr:row>
      <xdr:rowOff>22708</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2110700" y="127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115435</xdr:rowOff>
    </xdr:from>
    <xdr:ext cx="534377" cy="259045"/>
    <xdr:sp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21169</xdr:rowOff>
    </xdr:from>
    <xdr:to>
      <xdr:col>112</xdr:col>
      <xdr:colOff>38100</xdr:colOff>
      <xdr:row>75</xdr:row>
      <xdr:rowOff>122769</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1272500" y="12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139296</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5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86222</xdr:rowOff>
    </xdr:from>
    <xdr:to>
      <xdr:col>107</xdr:col>
      <xdr:colOff>101600</xdr:colOff>
      <xdr:row>76</xdr:row>
      <xdr:rowOff>16371</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0383500" y="129449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32899</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98175</xdr:rowOff>
    </xdr:from>
    <xdr:to>
      <xdr:col>102</xdr:col>
      <xdr:colOff>165100</xdr:colOff>
      <xdr:row>76</xdr:row>
      <xdr:rowOff>28324</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9494500" y="12956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44852</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3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148892</xdr:rowOff>
    </xdr:from>
    <xdr:to>
      <xdr:col>98</xdr:col>
      <xdr:colOff>38100</xdr:colOff>
      <xdr:row>76</xdr:row>
      <xdr:rowOff>79042</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8605500" y="130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95568</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446,207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円となっており、令和</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４</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年度と比較すると</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6,858</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円の減少となっている。主な減少項目として、普通建設事業費、物件費、補助費等があげられる。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・普通建設事業費に関して、中学校屋内運動場空調設備設置及び照明ＬＥＤ化事業や新庁舎整備事業が完了したことにより、住民一人当たりのコストが</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17,128</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円の減少となり、類似団体内平均値を下回った。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・物件費は住民一人当たり</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6,526</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円の減少となった。これは新型コロナウイルスワクチン接種事業や新庁舎に係るネットワーク構築費用が減少したためである。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・補助費等については、子育て世帯等臨時特別支援事業費補助金など、国庫支出金の返還金が減少したため、</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4,531</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千円の減少となった。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82,500
80,888
43.93
37,140,680
36,812,112
242,479
19,345,298
31,732,020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19457</xdr:rowOff>
    </xdr:from>
    <xdr:to>
      <xdr:col>24</xdr:col>
      <xdr:colOff>63500</xdr:colOff>
      <xdr:row>36</xdr:row>
      <xdr:rowOff>65176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165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19457</xdr:rowOff>
    </xdr:from>
    <xdr:to>
      <xdr:col>19</xdr:col>
      <xdr:colOff>177800</xdr:colOff>
      <xdr:row>36</xdr:row>
      <xdr:rowOff>28601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16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28601</xdr:rowOff>
    </xdr:from>
    <xdr:to>
      <xdr:col>15</xdr:col>
      <xdr:colOff>50800</xdr:colOff>
      <xdr:row>36</xdr:row>
      <xdr:rowOff>33172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0080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16713</xdr:rowOff>
    </xdr:from>
    <xdr:to>
      <xdr:col>10</xdr:col>
      <xdr:colOff>114300</xdr:colOff>
      <xdr:row>36</xdr:row>
      <xdr:rowOff>33172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8891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14376</xdr:rowOff>
    </xdr:from>
    <xdr:to>
      <xdr:col>24</xdr:col>
      <xdr:colOff>114300</xdr:colOff>
      <xdr:row>36</xdr:row>
      <xdr:rowOff>115976</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164253</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140107</xdr:rowOff>
    </xdr:from>
    <xdr:to>
      <xdr:col>20</xdr:col>
      <xdr:colOff>38100</xdr:colOff>
      <xdr:row>36</xdr:row>
      <xdr:rowOff>70257</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61384</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149251</xdr:rowOff>
    </xdr:from>
    <xdr:to>
      <xdr:col>15</xdr:col>
      <xdr:colOff>101600</xdr:colOff>
      <xdr:row>36</xdr:row>
      <xdr:rowOff>79401</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70528</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153822</xdr:rowOff>
    </xdr:from>
    <xdr:to>
      <xdr:col>10</xdr:col>
      <xdr:colOff>165100</xdr:colOff>
      <xdr:row>36</xdr:row>
      <xdr:rowOff>83972</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75099</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137363</xdr:rowOff>
    </xdr:from>
    <xdr:to>
      <xdr:col>6</xdr:col>
      <xdr:colOff>38100</xdr:colOff>
      <xdr:row>36</xdr:row>
      <xdr:rowOff>67513</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58640</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121069</xdr:rowOff>
    </xdr:from>
    <xdr:to>
      <xdr:col>24</xdr:col>
      <xdr:colOff>63500</xdr:colOff>
      <xdr:row>57</xdr:row>
      <xdr:rowOff>24592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22269"/>
          <a:ext cx="838200" cy="7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330</xdr:rowOff>
    </xdr:from>
    <xdr:to>
      <xdr:col>19</xdr:col>
      <xdr:colOff>177800</xdr:colOff>
      <xdr:row>56</xdr:row>
      <xdr:rowOff>121069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30080"/>
          <a:ext cx="889000" cy="29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76378</xdr:rowOff>
    </xdr:from>
    <xdr:to>
      <xdr:col>15</xdr:col>
      <xdr:colOff>50800</xdr:colOff>
      <xdr:row>55</xdr:row>
      <xdr:rowOff>330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91778"/>
          <a:ext cx="889000" cy="4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76378</xdr:rowOff>
    </xdr:from>
    <xdr:to>
      <xdr:col>10</xdr:col>
      <xdr:colOff>114300</xdr:colOff>
      <xdr:row>57</xdr:row>
      <xdr:rowOff>14168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91778"/>
          <a:ext cx="889000" cy="7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145242</xdr:rowOff>
    </xdr:from>
    <xdr:to>
      <xdr:col>24</xdr:col>
      <xdr:colOff>114300</xdr:colOff>
      <xdr:row>57</xdr:row>
      <xdr:rowOff>75392</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7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60169</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70269</xdr:rowOff>
    </xdr:from>
    <xdr:to>
      <xdr:col>20</xdr:col>
      <xdr:colOff>38100</xdr:colOff>
      <xdr:row>57</xdr:row>
      <xdr:rowOff>419</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162996</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120980</xdr:rowOff>
    </xdr:from>
    <xdr:to>
      <xdr:col>15</xdr:col>
      <xdr:colOff>101600</xdr:colOff>
      <xdr:row>55</xdr:row>
      <xdr:rowOff>51130</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3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67657</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1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25578</xdr:rowOff>
    </xdr:from>
    <xdr:to>
      <xdr:col>10</xdr:col>
      <xdr:colOff>165100</xdr:colOff>
      <xdr:row>52</xdr:row>
      <xdr:rowOff>127178</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89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118305</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3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134818</xdr:rowOff>
    </xdr:from>
    <xdr:to>
      <xdr:col>6</xdr:col>
      <xdr:colOff>38100</xdr:colOff>
      <xdr:row>57</xdr:row>
      <xdr:rowOff>64968</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7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56095</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90370</xdr:rowOff>
    </xdr:from>
    <xdr:to>
      <xdr:col>24</xdr:col>
      <xdr:colOff>63500</xdr:colOff>
      <xdr:row>74</xdr:row>
      <xdr:rowOff>165751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77670"/>
          <a:ext cx="8382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113849</xdr:rowOff>
    </xdr:from>
    <xdr:to>
      <xdr:col>19</xdr:col>
      <xdr:colOff>177800</xdr:colOff>
      <xdr:row>74</xdr:row>
      <xdr:rowOff>165751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01149"/>
          <a:ext cx="889000" cy="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113849</xdr:rowOff>
    </xdr:from>
    <xdr:to>
      <xdr:col>15</xdr:col>
      <xdr:colOff>50800</xdr:colOff>
      <xdr:row>76</xdr:row>
      <xdr:rowOff>47889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1149"/>
          <a:ext cx="889000" cy="2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47889</xdr:rowOff>
    </xdr:from>
    <xdr:to>
      <xdr:col>10</xdr:col>
      <xdr:colOff>114300</xdr:colOff>
      <xdr:row>76</xdr:row>
      <xdr:rowOff>161492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8089"/>
          <a:ext cx="889000" cy="1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39570</xdr:rowOff>
    </xdr:from>
    <xdr:to>
      <xdr:col>24</xdr:col>
      <xdr:colOff>114300</xdr:colOff>
      <xdr:row>74</xdr:row>
      <xdr:rowOff>141170</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4584700" y="127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62447</xdr:rowOff>
    </xdr:from>
    <xdr:ext cx="599010" cy="259045"/>
    <xdr:sp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114951</xdr:rowOff>
    </xdr:from>
    <xdr:to>
      <xdr:col>20</xdr:col>
      <xdr:colOff>38100</xdr:colOff>
      <xdr:row>75</xdr:row>
      <xdr:rowOff>45101</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3746500" y="12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61628</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7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63049</xdr:rowOff>
    </xdr:from>
    <xdr:to>
      <xdr:col>15</xdr:col>
      <xdr:colOff>101600</xdr:colOff>
      <xdr:row>74</xdr:row>
      <xdr:rowOff>164649</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2857500" y="127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9726</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168539</xdr:rowOff>
    </xdr:from>
    <xdr:to>
      <xdr:col>10</xdr:col>
      <xdr:colOff>165100</xdr:colOff>
      <xdr:row>76</xdr:row>
      <xdr:rowOff>98689</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968500" y="130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115216</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0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110692</xdr:rowOff>
    </xdr:from>
    <xdr:to>
      <xdr:col>6</xdr:col>
      <xdr:colOff>38100</xdr:colOff>
      <xdr:row>77</xdr:row>
      <xdr:rowOff>40842</xdr:rowOff>
    </xdr:to>
    <xdr:sp textlink="">
      <xdr:nvSpPr>
        <xdr:cNvPr id="205" name="楕円 204">
          <a:extLst>
            <a:ext uri="{FF2B5EF4-FFF2-40B4-BE49-F238E27FC236}">
              <a16:creationId xmlns:a16="http://schemas.microsoft.com/office/drawing/2014/main" id="{00000000-0008-0000-0700-0000CD000000}"/>
            </a:ext>
          </a:extLst>
        </xdr:cNvPr>
        <xdr:cNvSpPr/>
      </xdr:nvSpPr>
      <xdr:spPr>
        <a:xfrm>
          <a:off x="1079500" y="131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57370</xdr:rowOff>
    </xdr:from>
    <xdr:ext cx="599010" cy="259045"/>
    <xdr:sp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46965</xdr:rowOff>
    </xdr:from>
    <xdr:to>
      <xdr:col>24</xdr:col>
      <xdr:colOff>63500</xdr:colOff>
      <xdr:row>98</xdr:row>
      <xdr:rowOff>99782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49065"/>
          <a:ext cx="838200" cy="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84455</xdr:rowOff>
    </xdr:from>
    <xdr:to>
      <xdr:col>19</xdr:col>
      <xdr:colOff>177800</xdr:colOff>
      <xdr:row>98</xdr:row>
      <xdr:rowOff>99782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86555"/>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84455</xdr:rowOff>
    </xdr:from>
    <xdr:to>
      <xdr:col>15</xdr:col>
      <xdr:colOff>50800</xdr:colOff>
      <xdr:row>98</xdr:row>
      <xdr:rowOff>139329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6555"/>
          <a:ext cx="889000" cy="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139329</xdr:rowOff>
    </xdr:from>
    <xdr:to>
      <xdr:col>10</xdr:col>
      <xdr:colOff>114300</xdr:colOff>
      <xdr:row>99</xdr:row>
      <xdr:rowOff>5054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41429"/>
          <a:ext cx="889000" cy="3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167615</xdr:rowOff>
    </xdr:from>
    <xdr:to>
      <xdr:col>24</xdr:col>
      <xdr:colOff>114300</xdr:colOff>
      <xdr:row>98</xdr:row>
      <xdr:rowOff>97765</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4584700" y="167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19042</xdr:rowOff>
    </xdr:from>
    <xdr:ext cx="534377" cy="259045"/>
    <xdr:sp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48982</xdr:rowOff>
    </xdr:from>
    <xdr:to>
      <xdr:col>20</xdr:col>
      <xdr:colOff>38100</xdr:colOff>
      <xdr:row>98</xdr:row>
      <xdr:rowOff>150582</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3746500" y="168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167109</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2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33655</xdr:rowOff>
    </xdr:from>
    <xdr:to>
      <xdr:col>15</xdr:col>
      <xdr:colOff>101600</xdr:colOff>
      <xdr:row>98</xdr:row>
      <xdr:rowOff>135255</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2857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151782</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88529</xdr:rowOff>
    </xdr:from>
    <xdr:to>
      <xdr:col>10</xdr:col>
      <xdr:colOff>165100</xdr:colOff>
      <xdr:row>99</xdr:row>
      <xdr:rowOff>18679</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968500" y="168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35206</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125704</xdr:rowOff>
    </xdr:from>
    <xdr:to>
      <xdr:col>6</xdr:col>
      <xdr:colOff>38100</xdr:colOff>
      <xdr:row>99</xdr:row>
      <xdr:rowOff>55854</xdr:rowOff>
    </xdr:to>
    <xdr:sp textlink="">
      <xdr:nvSpPr>
        <xdr:cNvPr id="265" name="楕円 264">
          <a:extLst>
            <a:ext uri="{FF2B5EF4-FFF2-40B4-BE49-F238E27FC236}">
              <a16:creationId xmlns:a16="http://schemas.microsoft.com/office/drawing/2014/main" id="{00000000-0008-0000-0700-000009010000}"/>
            </a:ext>
          </a:extLst>
        </xdr:cNvPr>
        <xdr:cNvSpPr/>
      </xdr:nvSpPr>
      <xdr:spPr>
        <a:xfrm>
          <a:off x="1079500" y="169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72381</xdr:rowOff>
    </xdr:from>
    <xdr:ext cx="534377" cy="259045"/>
    <xdr:sp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142312</xdr:rowOff>
    </xdr:from>
    <xdr:to>
      <xdr:col>55</xdr:col>
      <xdr:colOff>0</xdr:colOff>
      <xdr:row>38</xdr:row>
      <xdr:rowOff>142312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574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142312</xdr:rowOff>
    </xdr:from>
    <xdr:to>
      <xdr:col>50</xdr:col>
      <xdr:colOff>114300</xdr:colOff>
      <xdr:row>38</xdr:row>
      <xdr:rowOff>148517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5741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146885</xdr:rowOff>
    </xdr:from>
    <xdr:to>
      <xdr:col>45</xdr:col>
      <xdr:colOff>177800</xdr:colOff>
      <xdr:row>38</xdr:row>
      <xdr:rowOff>148517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6198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146885</xdr:rowOff>
    </xdr:from>
    <xdr:to>
      <xdr:col>41</xdr:col>
      <xdr:colOff>50800</xdr:colOff>
      <xdr:row>38</xdr:row>
      <xdr:rowOff>151783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66198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91512</xdr:rowOff>
    </xdr:from>
    <xdr:to>
      <xdr:col>55</xdr:col>
      <xdr:colOff>50800</xdr:colOff>
      <xdr:row>39</xdr:row>
      <xdr:rowOff>21662</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104267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69939</xdr:rowOff>
    </xdr:from>
    <xdr:ext cx="378565" cy="259045"/>
    <xdr:sp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8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91512</xdr:rowOff>
    </xdr:from>
    <xdr:to>
      <xdr:col>50</xdr:col>
      <xdr:colOff>165100</xdr:colOff>
      <xdr:row>39</xdr:row>
      <xdr:rowOff>21662</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95885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12789</xdr:rowOff>
    </xdr:from>
    <xdr:ext cx="378565"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9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97717</xdr:rowOff>
    </xdr:from>
    <xdr:to>
      <xdr:col>46</xdr:col>
      <xdr:colOff>38100</xdr:colOff>
      <xdr:row>39</xdr:row>
      <xdr:rowOff>27867</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8699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18994</xdr:rowOff>
    </xdr:from>
    <xdr:ext cx="378565"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96085</xdr:rowOff>
    </xdr:from>
    <xdr:to>
      <xdr:col>41</xdr:col>
      <xdr:colOff>101600</xdr:colOff>
      <xdr:row>39</xdr:row>
      <xdr:rowOff>26235</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7810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17362</xdr:rowOff>
    </xdr:from>
    <xdr:ext cx="378565"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100983</xdr:rowOff>
    </xdr:from>
    <xdr:to>
      <xdr:col>36</xdr:col>
      <xdr:colOff>165100</xdr:colOff>
      <xdr:row>39</xdr:row>
      <xdr:rowOff>31133</xdr:rowOff>
    </xdr:to>
    <xdr:sp textlink="">
      <xdr:nvSpPr>
        <xdr:cNvPr id="324" name="楕円 323">
          <a:extLst>
            <a:ext uri="{FF2B5EF4-FFF2-40B4-BE49-F238E27FC236}">
              <a16:creationId xmlns:a16="http://schemas.microsoft.com/office/drawing/2014/main" id="{00000000-0008-0000-0700-000044010000}"/>
            </a:ext>
          </a:extLst>
        </xdr:cNvPr>
        <xdr:cNvSpPr/>
      </xdr:nvSpPr>
      <xdr:spPr>
        <a:xfrm>
          <a:off x="6921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22260</xdr:rowOff>
    </xdr:from>
    <xdr:ext cx="378565" cy="259045"/>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78816</xdr:rowOff>
    </xdr:from>
    <xdr:to>
      <xdr:col>55</xdr:col>
      <xdr:colOff>0</xdr:colOff>
      <xdr:row>58</xdr:row>
      <xdr:rowOff>102971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22916"/>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78816</xdr:rowOff>
    </xdr:from>
    <xdr:to>
      <xdr:col>50</xdr:col>
      <xdr:colOff>114300</xdr:colOff>
      <xdr:row>58</xdr:row>
      <xdr:rowOff>102209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22916"/>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92151</xdr:rowOff>
    </xdr:from>
    <xdr:to>
      <xdr:col>45</xdr:col>
      <xdr:colOff>177800</xdr:colOff>
      <xdr:row>58</xdr:row>
      <xdr:rowOff>102209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3625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134062</xdr:rowOff>
    </xdr:from>
    <xdr:to>
      <xdr:col>41</xdr:col>
      <xdr:colOff>50800</xdr:colOff>
      <xdr:row>58</xdr:row>
      <xdr:rowOff>92151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06712"/>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52171</xdr:rowOff>
    </xdr:from>
    <xdr:to>
      <xdr:col>55</xdr:col>
      <xdr:colOff>50800</xdr:colOff>
      <xdr:row>58</xdr:row>
      <xdr:rowOff>153771</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104267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138548</xdr:rowOff>
    </xdr:from>
    <xdr:ext cx="469744" cy="259045"/>
    <xdr:sp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1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28016</xdr:rowOff>
    </xdr:from>
    <xdr:to>
      <xdr:col>50</xdr:col>
      <xdr:colOff>165100</xdr:colOff>
      <xdr:row>58</xdr:row>
      <xdr:rowOff>129616</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9588500" y="99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120743</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6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51409</xdr:rowOff>
    </xdr:from>
    <xdr:to>
      <xdr:col>46</xdr:col>
      <xdr:colOff>38100</xdr:colOff>
      <xdr:row>58</xdr:row>
      <xdr:rowOff>153009</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86995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144136</xdr:rowOff>
    </xdr:from>
    <xdr:ext cx="469744"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41351</xdr:rowOff>
    </xdr:from>
    <xdr:to>
      <xdr:col>41</xdr:col>
      <xdr:colOff>101600</xdr:colOff>
      <xdr:row>58</xdr:row>
      <xdr:rowOff>142951</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7810500" y="99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134078</xdr:rowOff>
    </xdr:from>
    <xdr:ext cx="469744"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83262</xdr:rowOff>
    </xdr:from>
    <xdr:to>
      <xdr:col>36</xdr:col>
      <xdr:colOff>165100</xdr:colOff>
      <xdr:row>58</xdr:row>
      <xdr:rowOff>13412</xdr:rowOff>
    </xdr:to>
    <xdr:sp textlink="">
      <xdr:nvSpPr>
        <xdr:cNvPr id="381" name="楕円 380">
          <a:extLst>
            <a:ext uri="{FF2B5EF4-FFF2-40B4-BE49-F238E27FC236}">
              <a16:creationId xmlns:a16="http://schemas.microsoft.com/office/drawing/2014/main" id="{00000000-0008-0000-0700-00007D010000}"/>
            </a:ext>
          </a:extLst>
        </xdr:cNvPr>
        <xdr:cNvSpPr/>
      </xdr:nvSpPr>
      <xdr:spPr>
        <a:xfrm>
          <a:off x="6921500" y="98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29939</xdr:rowOff>
    </xdr:from>
    <xdr:ext cx="469744"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6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58972</xdr:rowOff>
    </xdr:from>
    <xdr:to>
      <xdr:col>55</xdr:col>
      <xdr:colOff>0</xdr:colOff>
      <xdr:row>78</xdr:row>
      <xdr:rowOff>76411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32072"/>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58972</xdr:rowOff>
    </xdr:from>
    <xdr:to>
      <xdr:col>50</xdr:col>
      <xdr:colOff>114300</xdr:colOff>
      <xdr:row>78</xdr:row>
      <xdr:rowOff>166511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32072"/>
          <a:ext cx="889000" cy="10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115599</xdr:rowOff>
    </xdr:from>
    <xdr:to>
      <xdr:col>45</xdr:col>
      <xdr:colOff>177800</xdr:colOff>
      <xdr:row>78</xdr:row>
      <xdr:rowOff>166511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88699"/>
          <a:ext cx="8890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115599</xdr:rowOff>
    </xdr:from>
    <xdr:to>
      <xdr:col>41</xdr:col>
      <xdr:colOff>50800</xdr:colOff>
      <xdr:row>79</xdr:row>
      <xdr:rowOff>10606</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88699"/>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25611</xdr:rowOff>
    </xdr:from>
    <xdr:to>
      <xdr:col>55</xdr:col>
      <xdr:colOff>50800</xdr:colOff>
      <xdr:row>78</xdr:row>
      <xdr:rowOff>127211</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10426700" y="133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4038</xdr:rowOff>
    </xdr:from>
    <xdr:ext cx="469744" cy="259045"/>
    <xdr:sp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8172</xdr:rowOff>
    </xdr:from>
    <xdr:to>
      <xdr:col>50</xdr:col>
      <xdr:colOff>165100</xdr:colOff>
      <xdr:row>78</xdr:row>
      <xdr:rowOff>109772</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9588500" y="133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100899</xdr:rowOff>
    </xdr:from>
    <xdr:ext cx="469744"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115711</xdr:rowOff>
    </xdr:from>
    <xdr:to>
      <xdr:col>46</xdr:col>
      <xdr:colOff>38100</xdr:colOff>
      <xdr:row>79</xdr:row>
      <xdr:rowOff>45861</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8699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36988</xdr:rowOff>
    </xdr:from>
    <xdr:ext cx="469744"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64799</xdr:rowOff>
    </xdr:from>
    <xdr:to>
      <xdr:col>41</xdr:col>
      <xdr:colOff>101600</xdr:colOff>
      <xdr:row>78</xdr:row>
      <xdr:rowOff>166399</xdr:rowOff>
    </xdr:to>
    <xdr:sp textlink="">
      <xdr:nvSpPr>
        <xdr:cNvPr id="438" name="楕円 437">
          <a:extLst>
            <a:ext uri="{FF2B5EF4-FFF2-40B4-BE49-F238E27FC236}">
              <a16:creationId xmlns:a16="http://schemas.microsoft.com/office/drawing/2014/main" id="{00000000-0008-0000-0700-0000B6010000}"/>
            </a:ext>
          </a:extLst>
        </xdr:cNvPr>
        <xdr:cNvSpPr/>
      </xdr:nvSpPr>
      <xdr:spPr>
        <a:xfrm>
          <a:off x="7810500" y="134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157526</xdr:rowOff>
    </xdr:from>
    <xdr:ext cx="469744"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131256</xdr:rowOff>
    </xdr:from>
    <xdr:to>
      <xdr:col>36</xdr:col>
      <xdr:colOff>165100</xdr:colOff>
      <xdr:row>79</xdr:row>
      <xdr:rowOff>61406</xdr:rowOff>
    </xdr:to>
    <xdr:sp textlink="">
      <xdr:nvSpPr>
        <xdr:cNvPr id="440" name="楕円 439">
          <a:extLst>
            <a:ext uri="{FF2B5EF4-FFF2-40B4-BE49-F238E27FC236}">
              <a16:creationId xmlns:a16="http://schemas.microsoft.com/office/drawing/2014/main" id="{00000000-0008-0000-0700-0000B8010000}"/>
            </a:ext>
          </a:extLst>
        </xdr:cNvPr>
        <xdr:cNvSpPr/>
      </xdr:nvSpPr>
      <xdr:spPr>
        <a:xfrm>
          <a:off x="6921500" y="135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52533</xdr:rowOff>
    </xdr:from>
    <xdr:ext cx="469744"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144546</xdr:rowOff>
    </xdr:from>
    <xdr:to>
      <xdr:col>55</xdr:col>
      <xdr:colOff>0</xdr:colOff>
      <xdr:row>97</xdr:row>
      <xdr:rowOff>17307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03746"/>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22039</xdr:rowOff>
    </xdr:from>
    <xdr:to>
      <xdr:col>50</xdr:col>
      <xdr:colOff>114300</xdr:colOff>
      <xdr:row>97</xdr:row>
      <xdr:rowOff>17307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138339"/>
          <a:ext cx="889000" cy="50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22039</xdr:rowOff>
    </xdr:from>
    <xdr:to>
      <xdr:col>45</xdr:col>
      <xdr:colOff>177800</xdr:colOff>
      <xdr:row>97</xdr:row>
      <xdr:rowOff>32784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138339"/>
          <a:ext cx="889000" cy="5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32784</xdr:rowOff>
    </xdr:from>
    <xdr:to>
      <xdr:col>41</xdr:col>
      <xdr:colOff>50800</xdr:colOff>
      <xdr:row>97</xdr:row>
      <xdr:rowOff>115605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63434"/>
          <a:ext cx="889000" cy="8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93746</xdr:rowOff>
    </xdr:from>
    <xdr:to>
      <xdr:col>55</xdr:col>
      <xdr:colOff>50800</xdr:colOff>
      <xdr:row>97</xdr:row>
      <xdr:rowOff>23896</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10426700" y="1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72173</xdr:rowOff>
    </xdr:from>
    <xdr:ext cx="534377" cy="259045"/>
    <xdr:sp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137957</xdr:rowOff>
    </xdr:from>
    <xdr:to>
      <xdr:col>50</xdr:col>
      <xdr:colOff>165100</xdr:colOff>
      <xdr:row>97</xdr:row>
      <xdr:rowOff>68107</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9588500" y="165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59234</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142689</xdr:rowOff>
    </xdr:from>
    <xdr:to>
      <xdr:col>46</xdr:col>
      <xdr:colOff>38100</xdr:colOff>
      <xdr:row>94</xdr:row>
      <xdr:rowOff>72839</xdr:rowOff>
    </xdr:to>
    <xdr:sp textlink="">
      <xdr:nvSpPr>
        <xdr:cNvPr id="492" name="楕円 491">
          <a:extLst>
            <a:ext uri="{FF2B5EF4-FFF2-40B4-BE49-F238E27FC236}">
              <a16:creationId xmlns:a16="http://schemas.microsoft.com/office/drawing/2014/main" id="{00000000-0008-0000-0700-0000EC010000}"/>
            </a:ext>
          </a:extLst>
        </xdr:cNvPr>
        <xdr:cNvSpPr/>
      </xdr:nvSpPr>
      <xdr:spPr>
        <a:xfrm>
          <a:off x="8699500" y="160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89366</xdr:rowOff>
    </xdr:from>
    <xdr:ext cx="534377"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8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153434</xdr:rowOff>
    </xdr:from>
    <xdr:to>
      <xdr:col>41</xdr:col>
      <xdr:colOff>101600</xdr:colOff>
      <xdr:row>97</xdr:row>
      <xdr:rowOff>83584</xdr:rowOff>
    </xdr:to>
    <xdr:sp textlink="">
      <xdr:nvSpPr>
        <xdr:cNvPr id="494" name="楕円 493">
          <a:extLst>
            <a:ext uri="{FF2B5EF4-FFF2-40B4-BE49-F238E27FC236}">
              <a16:creationId xmlns:a16="http://schemas.microsoft.com/office/drawing/2014/main" id="{00000000-0008-0000-0700-0000EE010000}"/>
            </a:ext>
          </a:extLst>
        </xdr:cNvPr>
        <xdr:cNvSpPr/>
      </xdr:nvSpPr>
      <xdr:spPr>
        <a:xfrm>
          <a:off x="7810500" y="1661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74711</xdr:rowOff>
    </xdr:from>
    <xdr:ext cx="534377"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64805</xdr:rowOff>
    </xdr:from>
    <xdr:to>
      <xdr:col>36</xdr:col>
      <xdr:colOff>165100</xdr:colOff>
      <xdr:row>97</xdr:row>
      <xdr:rowOff>166405</xdr:rowOff>
    </xdr:to>
    <xdr:sp textlink="">
      <xdr:nvSpPr>
        <xdr:cNvPr id="496" name="楕円 495">
          <a:extLst>
            <a:ext uri="{FF2B5EF4-FFF2-40B4-BE49-F238E27FC236}">
              <a16:creationId xmlns:a16="http://schemas.microsoft.com/office/drawing/2014/main" id="{00000000-0008-0000-0700-0000F0010000}"/>
            </a:ext>
          </a:extLst>
        </xdr:cNvPr>
        <xdr:cNvSpPr/>
      </xdr:nvSpPr>
      <xdr:spPr>
        <a:xfrm>
          <a:off x="6921500" y="166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157532</xdr:rowOff>
    </xdr:from>
    <xdr:ext cx="534377"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171323</xdr:rowOff>
    </xdr:from>
    <xdr:to>
      <xdr:col>85</xdr:col>
      <xdr:colOff>127000</xdr:colOff>
      <xdr:row>38</xdr:row>
      <xdr:rowOff>52298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14973"/>
          <a:ext cx="8382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171323</xdr:rowOff>
    </xdr:from>
    <xdr:to>
      <xdr:col>81</xdr:col>
      <xdr:colOff>50800</xdr:colOff>
      <xdr:row>38</xdr:row>
      <xdr:rowOff>163665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14973"/>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5931</xdr:rowOff>
    </xdr:from>
    <xdr:to>
      <xdr:col>76</xdr:col>
      <xdr:colOff>114300</xdr:colOff>
      <xdr:row>38</xdr:row>
      <xdr:rowOff>163665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21031"/>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5931</xdr:rowOff>
    </xdr:from>
    <xdr:to>
      <xdr:col>71</xdr:col>
      <xdr:colOff>177800</xdr:colOff>
      <xdr:row>39</xdr:row>
      <xdr:rowOff>5169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21031"/>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1498</xdr:rowOff>
    </xdr:from>
    <xdr:to>
      <xdr:col>85</xdr:col>
      <xdr:colOff>177800</xdr:colOff>
      <xdr:row>38</xdr:row>
      <xdr:rowOff>103098</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6268700" y="65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151375</xdr:rowOff>
    </xdr:from>
    <xdr:ext cx="534377" cy="259045"/>
    <xdr:sp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120523</xdr:rowOff>
    </xdr:from>
    <xdr:to>
      <xdr:col>81</xdr:col>
      <xdr:colOff>101600</xdr:colOff>
      <xdr:row>38</xdr:row>
      <xdr:rowOff>50673</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5430500" y="6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67200</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112865</xdr:rowOff>
    </xdr:from>
    <xdr:to>
      <xdr:col>76</xdr:col>
      <xdr:colOff>165100</xdr:colOff>
      <xdr:row>39</xdr:row>
      <xdr:rowOff>43015</xdr:rowOff>
    </xdr:to>
    <xdr:sp textlink="">
      <xdr:nvSpPr>
        <xdr:cNvPr id="550" name="楕円 549">
          <a:extLst>
            <a:ext uri="{FF2B5EF4-FFF2-40B4-BE49-F238E27FC236}">
              <a16:creationId xmlns:a16="http://schemas.microsoft.com/office/drawing/2014/main" id="{00000000-0008-0000-0700-000026020000}"/>
            </a:ext>
          </a:extLst>
        </xdr:cNvPr>
        <xdr:cNvSpPr/>
      </xdr:nvSpPr>
      <xdr:spPr>
        <a:xfrm>
          <a:off x="14541500" y="66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34142</xdr:rowOff>
    </xdr:from>
    <xdr:ext cx="534377"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126581</xdr:rowOff>
    </xdr:from>
    <xdr:to>
      <xdr:col>72</xdr:col>
      <xdr:colOff>38100</xdr:colOff>
      <xdr:row>38</xdr:row>
      <xdr:rowOff>56731</xdr:rowOff>
    </xdr:to>
    <xdr:sp textlink="">
      <xdr:nvSpPr>
        <xdr:cNvPr id="552" name="楕円 551">
          <a:extLst>
            <a:ext uri="{FF2B5EF4-FFF2-40B4-BE49-F238E27FC236}">
              <a16:creationId xmlns:a16="http://schemas.microsoft.com/office/drawing/2014/main" id="{00000000-0008-0000-0700-000028020000}"/>
            </a:ext>
          </a:extLst>
        </xdr:cNvPr>
        <xdr:cNvSpPr/>
      </xdr:nvSpPr>
      <xdr:spPr>
        <a:xfrm>
          <a:off x="13652500" y="64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73258</xdr:rowOff>
    </xdr:from>
    <xdr:ext cx="534377"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125819</xdr:rowOff>
    </xdr:from>
    <xdr:to>
      <xdr:col>67</xdr:col>
      <xdr:colOff>101600</xdr:colOff>
      <xdr:row>39</xdr:row>
      <xdr:rowOff>55969</xdr:rowOff>
    </xdr:to>
    <xdr:sp textlink="">
      <xdr:nvSpPr>
        <xdr:cNvPr id="554" name="楕円 553">
          <a:extLst>
            <a:ext uri="{FF2B5EF4-FFF2-40B4-BE49-F238E27FC236}">
              <a16:creationId xmlns:a16="http://schemas.microsoft.com/office/drawing/2014/main" id="{00000000-0008-0000-0700-00002A020000}"/>
            </a:ext>
          </a:extLst>
        </xdr:cNvPr>
        <xdr:cNvSpPr/>
      </xdr:nvSpPr>
      <xdr:spPr>
        <a:xfrm>
          <a:off x="12763500" y="6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47096</xdr:rowOff>
    </xdr:from>
    <xdr:ext cx="534377"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132956</xdr:rowOff>
    </xdr:from>
    <xdr:to>
      <xdr:col>85</xdr:col>
      <xdr:colOff>127000</xdr:colOff>
      <xdr:row>57</xdr:row>
      <xdr:rowOff>126898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734156"/>
          <a:ext cx="838200" cy="1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132956</xdr:rowOff>
    </xdr:from>
    <xdr:to>
      <xdr:col>81</xdr:col>
      <xdr:colOff>50800</xdr:colOff>
      <xdr:row>56</xdr:row>
      <xdr:rowOff>138590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34156"/>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138590</xdr:rowOff>
    </xdr:from>
    <xdr:to>
      <xdr:col>76</xdr:col>
      <xdr:colOff>114300</xdr:colOff>
      <xdr:row>57</xdr:row>
      <xdr:rowOff>14329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39790"/>
          <a:ext cx="8890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14329</xdr:rowOff>
    </xdr:from>
    <xdr:to>
      <xdr:col>71</xdr:col>
      <xdr:colOff>177800</xdr:colOff>
      <xdr:row>57</xdr:row>
      <xdr:rowOff>81766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86979"/>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76098</xdr:rowOff>
    </xdr:from>
    <xdr:to>
      <xdr:col>85</xdr:col>
      <xdr:colOff>177800</xdr:colOff>
      <xdr:row>58</xdr:row>
      <xdr:rowOff>6248</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62687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54525</xdr:rowOff>
    </xdr:from>
    <xdr:ext cx="534377" cy="259045"/>
    <xdr:sp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82156</xdr:rowOff>
    </xdr:from>
    <xdr:to>
      <xdr:col>81</xdr:col>
      <xdr:colOff>101600</xdr:colOff>
      <xdr:row>57</xdr:row>
      <xdr:rowOff>12306</xdr:rowOff>
    </xdr:to>
    <xdr:sp textlink="">
      <xdr:nvSpPr>
        <xdr:cNvPr id="608" name="楕円 607">
          <a:extLst>
            <a:ext uri="{FF2B5EF4-FFF2-40B4-BE49-F238E27FC236}">
              <a16:creationId xmlns:a16="http://schemas.microsoft.com/office/drawing/2014/main" id="{00000000-0008-0000-0700-000060020000}"/>
            </a:ext>
          </a:extLst>
        </xdr:cNvPr>
        <xdr:cNvSpPr/>
      </xdr:nvSpPr>
      <xdr:spPr>
        <a:xfrm>
          <a:off x="15430500" y="96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28833</xdr:rowOff>
    </xdr:from>
    <xdr:ext cx="534377"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87790</xdr:rowOff>
    </xdr:from>
    <xdr:to>
      <xdr:col>76</xdr:col>
      <xdr:colOff>165100</xdr:colOff>
      <xdr:row>57</xdr:row>
      <xdr:rowOff>17940</xdr:rowOff>
    </xdr:to>
    <xdr:sp textlink="">
      <xdr:nvSpPr>
        <xdr:cNvPr id="610" name="楕円 609">
          <a:extLst>
            <a:ext uri="{FF2B5EF4-FFF2-40B4-BE49-F238E27FC236}">
              <a16:creationId xmlns:a16="http://schemas.microsoft.com/office/drawing/2014/main" id="{00000000-0008-0000-0700-000062020000}"/>
            </a:ext>
          </a:extLst>
        </xdr:cNvPr>
        <xdr:cNvSpPr/>
      </xdr:nvSpPr>
      <xdr:spPr>
        <a:xfrm>
          <a:off x="14541500" y="96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34467</xdr:rowOff>
    </xdr:from>
    <xdr:ext cx="534377" cy="259045"/>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134979</xdr:rowOff>
    </xdr:from>
    <xdr:to>
      <xdr:col>72</xdr:col>
      <xdr:colOff>38100</xdr:colOff>
      <xdr:row>57</xdr:row>
      <xdr:rowOff>65129</xdr:rowOff>
    </xdr:to>
    <xdr:sp textlink="">
      <xdr:nvSpPr>
        <xdr:cNvPr id="612" name="楕円 611">
          <a:extLst>
            <a:ext uri="{FF2B5EF4-FFF2-40B4-BE49-F238E27FC236}">
              <a16:creationId xmlns:a16="http://schemas.microsoft.com/office/drawing/2014/main" id="{00000000-0008-0000-0700-000064020000}"/>
            </a:ext>
          </a:extLst>
        </xdr:cNvPr>
        <xdr:cNvSpPr/>
      </xdr:nvSpPr>
      <xdr:spPr>
        <a:xfrm>
          <a:off x="13652500" y="97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56256</xdr:rowOff>
    </xdr:from>
    <xdr:ext cx="534377" cy="259045"/>
    <xdr:sp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2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30966</xdr:rowOff>
    </xdr:from>
    <xdr:to>
      <xdr:col>67</xdr:col>
      <xdr:colOff>101600</xdr:colOff>
      <xdr:row>57</xdr:row>
      <xdr:rowOff>132566</xdr:rowOff>
    </xdr:to>
    <xdr:sp textlink="">
      <xdr:nvSpPr>
        <xdr:cNvPr id="614" name="楕円 613">
          <a:extLst>
            <a:ext uri="{FF2B5EF4-FFF2-40B4-BE49-F238E27FC236}">
              <a16:creationId xmlns:a16="http://schemas.microsoft.com/office/drawing/2014/main" id="{00000000-0008-0000-0700-000066020000}"/>
            </a:ext>
          </a:extLst>
        </xdr:cNvPr>
        <xdr:cNvSpPr/>
      </xdr:nvSpPr>
      <xdr:spPr>
        <a:xfrm>
          <a:off x="12763500" y="9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123693</xdr:rowOff>
    </xdr:from>
    <xdr:ext cx="534377"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134122</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07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83322</xdr:rowOff>
    </xdr:from>
    <xdr:to>
      <xdr:col>67</xdr:col>
      <xdr:colOff>101600</xdr:colOff>
      <xdr:row>79</xdr:row>
      <xdr:rowOff>13472</xdr:rowOff>
    </xdr:to>
    <xdr:sp textlink="">
      <xdr:nvSpPr>
        <xdr:cNvPr id="669" name="楕円 668">
          <a:extLst>
            <a:ext uri="{FF2B5EF4-FFF2-40B4-BE49-F238E27FC236}">
              <a16:creationId xmlns:a16="http://schemas.microsoft.com/office/drawing/2014/main" id="{00000000-0008-0000-0700-00009D020000}"/>
            </a:ext>
          </a:extLst>
        </xdr:cNvPr>
        <xdr:cNvSpPr/>
      </xdr:nvSpPr>
      <xdr:spPr>
        <a:xfrm>
          <a:off x="127635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4599</xdr:rowOff>
    </xdr:from>
    <xdr:ext cx="378565" cy="259045"/>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4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148210</xdr:rowOff>
    </xdr:from>
    <xdr:to>
      <xdr:col>85</xdr:col>
      <xdr:colOff>127000</xdr:colOff>
      <xdr:row>96</xdr:row>
      <xdr:rowOff>161556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07410"/>
          <a:ext cx="8382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161556</xdr:rowOff>
    </xdr:from>
    <xdr:to>
      <xdr:col>81</xdr:col>
      <xdr:colOff>50800</xdr:colOff>
      <xdr:row>97</xdr:row>
      <xdr:rowOff>6592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20756"/>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6592</xdr:rowOff>
    </xdr:from>
    <xdr:to>
      <xdr:col>76</xdr:col>
      <xdr:colOff>114300</xdr:colOff>
      <xdr:row>97</xdr:row>
      <xdr:rowOff>16472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37242"/>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16472</xdr:rowOff>
    </xdr:from>
    <xdr:to>
      <xdr:col>71</xdr:col>
      <xdr:colOff>177800</xdr:colOff>
      <xdr:row>97</xdr:row>
      <xdr:rowOff>31877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47122"/>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97410</xdr:rowOff>
    </xdr:from>
    <xdr:to>
      <xdr:col>85</xdr:col>
      <xdr:colOff>177800</xdr:colOff>
      <xdr:row>97</xdr:row>
      <xdr:rowOff>27560</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6268700" y="16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75837</xdr:rowOff>
    </xdr:from>
    <xdr:ext cx="534377" cy="259045"/>
    <xdr:sp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110756</xdr:rowOff>
    </xdr:from>
    <xdr:to>
      <xdr:col>81</xdr:col>
      <xdr:colOff>101600</xdr:colOff>
      <xdr:row>97</xdr:row>
      <xdr:rowOff>40906</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5430500" y="16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32033</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127242</xdr:rowOff>
    </xdr:from>
    <xdr:to>
      <xdr:col>76</xdr:col>
      <xdr:colOff>165100</xdr:colOff>
      <xdr:row>97</xdr:row>
      <xdr:rowOff>57392</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4541500" y="165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48519</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137122</xdr:rowOff>
    </xdr:from>
    <xdr:to>
      <xdr:col>72</xdr:col>
      <xdr:colOff>38100</xdr:colOff>
      <xdr:row>97</xdr:row>
      <xdr:rowOff>67272</xdr:rowOff>
    </xdr:to>
    <xdr:sp textlink="">
      <xdr:nvSpPr>
        <xdr:cNvPr id="724" name="楕円 723">
          <a:extLst>
            <a:ext uri="{FF2B5EF4-FFF2-40B4-BE49-F238E27FC236}">
              <a16:creationId xmlns:a16="http://schemas.microsoft.com/office/drawing/2014/main" id="{00000000-0008-0000-0700-0000D4020000}"/>
            </a:ext>
          </a:extLst>
        </xdr:cNvPr>
        <xdr:cNvSpPr/>
      </xdr:nvSpPr>
      <xdr:spPr>
        <a:xfrm>
          <a:off x="13652500" y="165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58399</xdr:rowOff>
    </xdr:from>
    <xdr:ext cx="534377" cy="259045"/>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152527</xdr:rowOff>
    </xdr:from>
    <xdr:to>
      <xdr:col>67</xdr:col>
      <xdr:colOff>101600</xdr:colOff>
      <xdr:row>97</xdr:row>
      <xdr:rowOff>82677</xdr:rowOff>
    </xdr:to>
    <xdr:sp textlink="">
      <xdr:nvSpPr>
        <xdr:cNvPr id="726" name="楕円 725">
          <a:extLst>
            <a:ext uri="{FF2B5EF4-FFF2-40B4-BE49-F238E27FC236}">
              <a16:creationId xmlns:a16="http://schemas.microsoft.com/office/drawing/2014/main" id="{00000000-0008-0000-0700-0000D6020000}"/>
            </a:ext>
          </a:extLst>
        </xdr:cNvPr>
        <xdr:cNvSpPr/>
      </xdr:nvSpPr>
      <xdr:spPr>
        <a:xfrm>
          <a:off x="12763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73804</xdr:rowOff>
    </xdr:from>
    <xdr:ext cx="534377" cy="259045"/>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民生費は、住民税非課税世帯支援給付金事業や令和５年度子育て世帯特別給付金支給事業の増加等に加え、後期高齢者医療事業会計、介護保険事業会計への繰出金等や生活保護扶助費が昨年比増加したこともあり、住民一人当たりのコストが増加し、また昨年に引き続き最も高い構成比と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・一方で、総務費は新庁舎整備の完了により、住民一人当たりのコストが大きく減少した。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・教育費に関して、中学校屋内運動場空調設備設置及び照明ＬＥＤ化事業の完了により、住民一人当たりのコストが減少し、類似団体内平均値を下回った。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新庁舎整備や公立認定こども園建て替えの完了により、歳入（主に市債）、歳出（主に投資的経費）ともに減となっている。その中においても、歳入において、普通交付税や株式等譲渡所得割交付金などの各種交付金、ボートレース事業収入が前年比増額していることもあり、昨年に引き続き、財政調整基金を取り崩さず財政運営することができた。そのため、実質収支額、実質単年度収支ともに黒字を維持することができ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今後、市税の大幅な伸びは見込めず、また社会保障関係経費、公共施設の更新・老朽化対策経費等の増加も見込まれるため、より一層歳出の見直しを徹底し、持続可能な財政運営に努める。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病院事業会計については、</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新型コロナウイルス関連補助金が大幅に減額したことに加え、高額な医療機器の導入や物価高騰による材料費等の増加により、現預金が大幅に減少したため流動資産が</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減少。剰余金額は</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345</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百万円となり</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2.67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また、介護保険事業会計については、介護サービス等諸費等により、保険給付費が増加したために歳出総額が増加。実質収支額は</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21</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百万円となり、</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0.49</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上記要因はあるものの、令和</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5</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年度は全会計の剰余金額</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3,599</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百万円となっており、昨年に引き続き、全ての会計で黒字になっている。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今後も、全会計で資金不足が発生しないような取組を着実に実行する。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高機能消防指令センター更新事業に対する起債の元金償還開始</a:t>
          </a:r>
          <a:r>
            <a:rPr kumimoji="0"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、臨時財政対策債の償還額の増加</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により元利償還金が増加した。一方で新庁舎整備事業の建設事業費が令和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年度にかけて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535</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百万円減少したことにより、債務負担行為に基づく支出予定額が大幅に減少し、結果として元利償還金等</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は減少した。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算入公債費等</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についても、新庁舎整備事業の建設事業費に対する庁舎整備事業債</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、庁舎整備基金繰入金が</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減少した。</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ともに減少しているが、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の方がより減少額が多かったため、実質公債費比率の分子は増加した。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今後は庁舎整備事業債により元利償還金等の増加が見込まれるため、事業の選択と集中を進め、大幅な増加が生じないよう努める。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年度、臨時財政対策債の償還が進んだため、「</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」が減少。将来負担額（</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）全体は</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484</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0"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充当可能財源等（</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についても、（</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同様に臨時財政対策債の償還が進んだため、「</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」が減少した。一方で、都市計画税の充当見込額の増加により、「充当可能特定歳入」が増加していることもあり、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全体では、</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194</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）ともに減少しているが、（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の減少額がより大きいため、将来負担比率の分子は減少した。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少子高齢化に伴う社会保障関係経費の増加による財政調整基金の取崩し、老朽化した公共施設の建て替えに伴う地方債の残高の増加が懸念されるため、公共施設等マネジメントの推進により投資事業の抑制を行い、持続的で安定した財政運営に努める。</a:t>
          </a:r>
          <a:endPar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大阪府貝塚市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かいづかふるさと応援基金から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百万円取り崩したが、同基金に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562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百万円それぞれ積立てたこと等により、基金全体として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目的に応じて基金を適正に取り崩して対応するとともに、基金に依存しない財政運営に努める。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公共、公益及び公用の整備に要する経費及びその整備のために起こした市債の償還金に対して充当する。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バリアフリー基金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公共施設並びに公共交通機関の旅客施設及び設備の改善その他バリアフリー整備に関する事業に対して充当する。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公共施設の老朽化に対応するために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バリアフリー基金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:JR</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東貝塚駅</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のバリアフリー化整備推進事業に充当するために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百万円取り崩したことにより減少。</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地域公共交通活用促進基金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令和７年度、デマンド交通や定時定路線バスの実証運行に係る経費に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百万円充当する。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安心・安全なまちづくり基金：将来の防犯灯の機器更新に備え、予算の平準化のため令和７年度以降、毎年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新庁舎整備の完了により、歳出、歳入ともに前年度より減少。その中でも歳入において、普通交付税や株式譲渡所得割交付金等の各種交付金、ボートレース事業収入等が増加したため、令和５年度決算の実質収支が黒字となった。そのため財政調整基金を取り崩すことなく、</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百万円積み立てることができたため。</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事業内容の精査を行い、基金の活用が必要な場合でも最小限の取崩しになるように努める。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に普通交付税の基準財政需要額の「臨時財政対策債償還基金費」の算定額分を減債基金に積立を行い、令和７．８年度に発生する臨時財政対策債の元利償還金の一部に充当する。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37140680</v>
      </c>
      <c r="BO4" s="371"/>
      <c r="BP4" s="371"/>
      <c r="BQ4" s="371"/>
      <c r="BR4" s="371"/>
      <c r="BS4" s="371"/>
      <c r="BT4" s="371"/>
      <c r="BU4" s="372"/>
      <c r="BV4" s="370">
        <v>38162878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2.4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36812112</v>
      </c>
      <c r="BO5" s="408"/>
      <c r="BP5" s="408"/>
      <c r="BQ5" s="408"/>
      <c r="BR5" s="408"/>
      <c r="BS5" s="408"/>
      <c r="BT5" s="408"/>
      <c r="BU5" s="409"/>
      <c r="BV5" s="407">
        <v>37675219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98.4</v>
      </c>
      <c r="CU5" s="405"/>
      <c r="CV5" s="405"/>
      <c r="CW5" s="405"/>
      <c r="CX5" s="405"/>
      <c r="CY5" s="405"/>
      <c r="CZ5" s="405"/>
      <c r="DA5" s="406"/>
      <c r="DB5" s="404">
        <v>95.1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328568</v>
      </c>
      <c r="BO6" s="408"/>
      <c r="BP6" s="408"/>
      <c r="BQ6" s="408"/>
      <c r="BR6" s="408"/>
      <c r="BS6" s="408"/>
      <c r="BT6" s="408"/>
      <c r="BU6" s="409"/>
      <c r="BV6" s="407">
        <v>487659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98.8</v>
      </c>
      <c r="CU6" s="445"/>
      <c r="CV6" s="445"/>
      <c r="CW6" s="445"/>
      <c r="CX6" s="445"/>
      <c r="CY6" s="445"/>
      <c r="CZ6" s="445"/>
      <c r="DA6" s="446"/>
      <c r="DB6" s="444">
        <v>97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86089</v>
      </c>
      <c r="BO7" s="408"/>
      <c r="BP7" s="408"/>
      <c r="BQ7" s="408"/>
      <c r="BR7" s="408"/>
      <c r="BS7" s="408"/>
      <c r="BT7" s="408"/>
      <c r="BU7" s="409"/>
      <c r="BV7" s="407">
        <v>26248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19345298</v>
      </c>
      <c r="CU7" s="408"/>
      <c r="CV7" s="408"/>
      <c r="CW7" s="408"/>
      <c r="CX7" s="408"/>
      <c r="CY7" s="408"/>
      <c r="CZ7" s="408"/>
      <c r="DA7" s="409"/>
      <c r="DB7" s="407">
        <v>18978214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242479</v>
      </c>
      <c r="BO8" s="408"/>
      <c r="BP8" s="408"/>
      <c r="BQ8" s="408"/>
      <c r="BR8" s="408"/>
      <c r="BS8" s="408"/>
      <c r="BT8" s="408"/>
      <c r="BU8" s="409"/>
      <c r="BV8" s="407">
        <v>461411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0.65</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84443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-218932</v>
      </c>
      <c r="BO9" s="408"/>
      <c r="BP9" s="408"/>
      <c r="BQ9" s="408"/>
      <c r="BR9" s="408"/>
      <c r="BS9" s="408"/>
      <c r="BT9" s="408"/>
      <c r="BU9" s="409"/>
      <c r="BV9" s="407">
        <v>305232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11.4</v>
      </c>
      <c r="CU9" s="405"/>
      <c r="CV9" s="405"/>
      <c r="CW9" s="405"/>
      <c r="CX9" s="405"/>
      <c r="CY9" s="405"/>
      <c r="CZ9" s="405"/>
      <c r="DA9" s="406"/>
      <c r="DB9" s="404">
        <v>11.5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88694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231000</v>
      </c>
      <c r="BO10" s="408"/>
      <c r="BP10" s="408"/>
      <c r="BQ10" s="408"/>
      <c r="BR10" s="408"/>
      <c r="BS10" s="408"/>
      <c r="BT10" s="408"/>
      <c r="BU10" s="409"/>
      <c r="BV10" s="407">
        <v>79000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27226</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82500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80888</v>
      </c>
      <c r="S13" s="492"/>
      <c r="T13" s="492"/>
      <c r="U13" s="492"/>
      <c r="V13" s="493"/>
      <c r="W13" s="423" t="s">
        <v>131</v>
      </c>
      <c r="X13" s="424"/>
      <c r="Y13" s="424"/>
      <c r="Z13" s="424"/>
      <c r="AA13" s="424"/>
      <c r="AB13" s="414"/>
      <c r="AC13" s="458">
        <v>567</v>
      </c>
      <c r="AD13" s="459"/>
      <c r="AE13" s="459"/>
      <c r="AF13" s="459"/>
      <c r="AG13" s="501"/>
      <c r="AH13" s="458">
        <v>605</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12068</v>
      </c>
      <c r="BO13" s="408"/>
      <c r="BP13" s="408"/>
      <c r="BQ13" s="408"/>
      <c r="BR13" s="408"/>
      <c r="BS13" s="408"/>
      <c r="BT13" s="408"/>
      <c r="BU13" s="409"/>
      <c r="BV13" s="407">
        <v>411458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v>
      </c>
      <c r="CU13" s="405"/>
      <c r="CV13" s="405"/>
      <c r="CW13" s="405"/>
      <c r="CX13" s="405"/>
      <c r="CY13" s="405"/>
      <c r="CZ13" s="405"/>
      <c r="DA13" s="406"/>
      <c r="DB13" s="404">
        <v>4.7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83156</v>
      </c>
      <c r="S14" s="492"/>
      <c r="T14" s="492"/>
      <c r="U14" s="492"/>
      <c r="V14" s="493"/>
      <c r="W14" s="397"/>
      <c r="X14" s="398"/>
      <c r="Y14" s="398"/>
      <c r="Z14" s="398"/>
      <c r="AA14" s="398"/>
      <c r="AB14" s="387"/>
      <c r="AC14" s="494">
        <v>1.6</v>
      </c>
      <c r="AD14" s="495"/>
      <c r="AE14" s="495"/>
      <c r="AF14" s="495"/>
      <c r="AG14" s="496"/>
      <c r="AH14" s="494">
        <v>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16.7</v>
      </c>
      <c r="CU14" s="506"/>
      <c r="CV14" s="506"/>
      <c r="CW14" s="506"/>
      <c r="CX14" s="506"/>
      <c r="CY14" s="506"/>
      <c r="CZ14" s="506"/>
      <c r="DA14" s="507"/>
      <c r="DB14" s="505">
        <v>18.8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81860</v>
      </c>
      <c r="S15" s="492"/>
      <c r="T15" s="492"/>
      <c r="U15" s="492"/>
      <c r="V15" s="493"/>
      <c r="W15" s="423" t="s">
        <v>137</v>
      </c>
      <c r="X15" s="424"/>
      <c r="Y15" s="424"/>
      <c r="Z15" s="424"/>
      <c r="AA15" s="424"/>
      <c r="AB15" s="414"/>
      <c r="AC15" s="458">
        <v>9160</v>
      </c>
      <c r="AD15" s="459"/>
      <c r="AE15" s="459"/>
      <c r="AF15" s="459"/>
      <c r="AG15" s="501"/>
      <c r="AH15" s="458">
        <v>9697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10376178</v>
      </c>
      <c r="BO15" s="371"/>
      <c r="BP15" s="371"/>
      <c r="BQ15" s="371"/>
      <c r="BR15" s="371"/>
      <c r="BS15" s="371"/>
      <c r="BT15" s="371"/>
      <c r="BU15" s="372"/>
      <c r="BV15" s="370">
        <v>10112457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25.1</v>
      </c>
      <c r="AD16" s="495"/>
      <c r="AE16" s="495"/>
      <c r="AF16" s="495"/>
      <c r="AG16" s="496"/>
      <c r="AH16" s="494">
        <v>25.6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16414789</v>
      </c>
      <c r="BO16" s="408"/>
      <c r="BP16" s="408"/>
      <c r="BQ16" s="408"/>
      <c r="BR16" s="408"/>
      <c r="BS16" s="408"/>
      <c r="BT16" s="408"/>
      <c r="BU16" s="409"/>
      <c r="BV16" s="407">
        <v>15892136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26796</v>
      </c>
      <c r="AD17" s="459"/>
      <c r="AE17" s="459"/>
      <c r="AF17" s="459"/>
      <c r="AG17" s="501"/>
      <c r="AH17" s="458">
        <v>27558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13134087</v>
      </c>
      <c r="BO17" s="408"/>
      <c r="BP17" s="408"/>
      <c r="BQ17" s="408"/>
      <c r="BR17" s="408"/>
      <c r="BS17" s="408"/>
      <c r="BT17" s="408"/>
      <c r="BU17" s="409"/>
      <c r="BV17" s="407">
        <v>12807964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43.93</v>
      </c>
      <c r="M18" s="531"/>
      <c r="N18" s="531"/>
      <c r="O18" s="531"/>
      <c r="P18" s="531"/>
      <c r="Q18" s="531"/>
      <c r="R18" s="532"/>
      <c r="S18" s="532"/>
      <c r="T18" s="532"/>
      <c r="U18" s="532"/>
      <c r="V18" s="533"/>
      <c r="W18" s="425"/>
      <c r="X18" s="426"/>
      <c r="Y18" s="426"/>
      <c r="Z18" s="426"/>
      <c r="AA18" s="426"/>
      <c r="AB18" s="417"/>
      <c r="AC18" s="534">
        <v>73.400000000000006</v>
      </c>
      <c r="AD18" s="535"/>
      <c r="AE18" s="535"/>
      <c r="AF18" s="535"/>
      <c r="AG18" s="536"/>
      <c r="AH18" s="534">
        <v>72.8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19158240</v>
      </c>
      <c r="BO18" s="408"/>
      <c r="BP18" s="408"/>
      <c r="BQ18" s="408"/>
      <c r="BR18" s="408"/>
      <c r="BS18" s="408"/>
      <c r="BT18" s="408"/>
      <c r="BU18" s="409"/>
      <c r="BV18" s="407">
        <v>18560023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1922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23376791</v>
      </c>
      <c r="BO19" s="408"/>
      <c r="BP19" s="408"/>
      <c r="BQ19" s="408"/>
      <c r="BR19" s="408"/>
      <c r="BS19" s="408"/>
      <c r="BT19" s="408"/>
      <c r="BU19" s="409"/>
      <c r="BV19" s="407">
        <v>22533658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33284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31732020</v>
      </c>
      <c r="BO22" s="371"/>
      <c r="BP22" s="371"/>
      <c r="BQ22" s="371"/>
      <c r="BR22" s="371"/>
      <c r="BS22" s="371"/>
      <c r="BT22" s="371"/>
      <c r="BU22" s="372"/>
      <c r="BV22" s="370">
        <v>32338742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23894020</v>
      </c>
      <c r="BO23" s="408"/>
      <c r="BP23" s="408"/>
      <c r="BQ23" s="408"/>
      <c r="BR23" s="408"/>
      <c r="BS23" s="408"/>
      <c r="BT23" s="408"/>
      <c r="BU23" s="409"/>
      <c r="BV23" s="407">
        <v>24932075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9120</v>
      </c>
      <c r="R24" s="459"/>
      <c r="S24" s="459"/>
      <c r="T24" s="459"/>
      <c r="U24" s="459"/>
      <c r="V24" s="501"/>
      <c r="W24" s="553"/>
      <c r="X24" s="554"/>
      <c r="Y24" s="555"/>
      <c r="Z24" s="457" t="s">
        <v>162</v>
      </c>
      <c r="AA24" s="437"/>
      <c r="AB24" s="437"/>
      <c r="AC24" s="437"/>
      <c r="AD24" s="437"/>
      <c r="AE24" s="437"/>
      <c r="AF24" s="437"/>
      <c r="AG24" s="438"/>
      <c r="AH24" s="458">
        <v>578</v>
      </c>
      <c r="AI24" s="459"/>
      <c r="AJ24" s="459"/>
      <c r="AK24" s="459"/>
      <c r="AL24" s="501"/>
      <c r="AM24" s="458">
        <v>1746716</v>
      </c>
      <c r="AN24" s="459"/>
      <c r="AO24" s="459"/>
      <c r="AP24" s="459"/>
      <c r="AQ24" s="459"/>
      <c r="AR24" s="501"/>
      <c r="AS24" s="458">
        <v>3022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18473660</v>
      </c>
      <c r="BO24" s="408"/>
      <c r="BP24" s="408"/>
      <c r="BQ24" s="408"/>
      <c r="BR24" s="408"/>
      <c r="BS24" s="408"/>
      <c r="BT24" s="408"/>
      <c r="BU24" s="409"/>
      <c r="BV24" s="407">
        <v>17815792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7890</v>
      </c>
      <c r="R25" s="459"/>
      <c r="S25" s="459"/>
      <c r="T25" s="459"/>
      <c r="U25" s="459"/>
      <c r="V25" s="501"/>
      <c r="W25" s="553"/>
      <c r="X25" s="554"/>
      <c r="Y25" s="555"/>
      <c r="Z25" s="457" t="s">
        <v>165</v>
      </c>
      <c r="AA25" s="437"/>
      <c r="AB25" s="437"/>
      <c r="AC25" s="437"/>
      <c r="AD25" s="437"/>
      <c r="AE25" s="437"/>
      <c r="AF25" s="437"/>
      <c r="AG25" s="438"/>
      <c r="AH25" s="458">
        <v>90</v>
      </c>
      <c r="AI25" s="459"/>
      <c r="AJ25" s="459"/>
      <c r="AK25" s="459"/>
      <c r="AL25" s="501"/>
      <c r="AM25" s="458">
        <v>274230</v>
      </c>
      <c r="AN25" s="459"/>
      <c r="AO25" s="459"/>
      <c r="AP25" s="459"/>
      <c r="AQ25" s="459"/>
      <c r="AR25" s="501"/>
      <c r="AS25" s="458">
        <v>3047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6955867</v>
      </c>
      <c r="BO25" s="371"/>
      <c r="BP25" s="371"/>
      <c r="BQ25" s="371"/>
      <c r="BR25" s="371"/>
      <c r="BS25" s="371"/>
      <c r="BT25" s="371"/>
      <c r="BU25" s="372"/>
      <c r="BV25" s="370">
        <v>9163622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7030</v>
      </c>
      <c r="R26" s="459"/>
      <c r="S26" s="459"/>
      <c r="T26" s="459"/>
      <c r="U26" s="459"/>
      <c r="V26" s="501"/>
      <c r="W26" s="553"/>
      <c r="X26" s="554"/>
      <c r="Y26" s="555"/>
      <c r="Z26" s="457" t="s">
        <v>168</v>
      </c>
      <c r="AA26" s="559"/>
      <c r="AB26" s="559"/>
      <c r="AC26" s="559"/>
      <c r="AD26" s="559"/>
      <c r="AE26" s="559"/>
      <c r="AF26" s="559"/>
      <c r="AG26" s="560"/>
      <c r="AH26" s="458">
        <v>62</v>
      </c>
      <c r="AI26" s="459"/>
      <c r="AJ26" s="459"/>
      <c r="AK26" s="459"/>
      <c r="AL26" s="501"/>
      <c r="AM26" s="458">
        <v>199082</v>
      </c>
      <c r="AN26" s="459"/>
      <c r="AO26" s="459"/>
      <c r="AP26" s="459"/>
      <c r="AQ26" s="459"/>
      <c r="AR26" s="501"/>
      <c r="AS26" s="458">
        <v>3211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381093</v>
      </c>
      <c r="BO26" s="408"/>
      <c r="BP26" s="408"/>
      <c r="BQ26" s="408"/>
      <c r="BR26" s="408"/>
      <c r="BS26" s="408"/>
      <c r="BT26" s="408"/>
      <c r="BU26" s="409"/>
      <c r="BV26" s="407">
        <v>319058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5890</v>
      </c>
      <c r="R27" s="459"/>
      <c r="S27" s="459"/>
      <c r="T27" s="459"/>
      <c r="U27" s="459"/>
      <c r="V27" s="501"/>
      <c r="W27" s="553"/>
      <c r="X27" s="554"/>
      <c r="Y27" s="555"/>
      <c r="Z27" s="457" t="s">
        <v>171</v>
      </c>
      <c r="AA27" s="437"/>
      <c r="AB27" s="437"/>
      <c r="AC27" s="437"/>
      <c r="AD27" s="437"/>
      <c r="AE27" s="437"/>
      <c r="AF27" s="437"/>
      <c r="AG27" s="438"/>
      <c r="AH27" s="458">
        <v>22</v>
      </c>
      <c r="AI27" s="459"/>
      <c r="AJ27" s="459"/>
      <c r="AK27" s="459"/>
      <c r="AL27" s="501"/>
      <c r="AM27" s="458">
        <v>89826</v>
      </c>
      <c r="AN27" s="459"/>
      <c r="AO27" s="459"/>
      <c r="AP27" s="459"/>
      <c r="AQ27" s="459"/>
      <c r="AR27" s="501"/>
      <c r="AS27" s="458">
        <v>4083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5610</v>
      </c>
      <c r="R28" s="459"/>
      <c r="S28" s="459"/>
      <c r="T28" s="459"/>
      <c r="U28" s="459"/>
      <c r="V28" s="501"/>
      <c r="W28" s="553"/>
      <c r="X28" s="554"/>
      <c r="Y28" s="555"/>
      <c r="Z28" s="457" t="s">
        <v>174</v>
      </c>
      <c r="AA28" s="437"/>
      <c r="AB28" s="437"/>
      <c r="AC28" s="437"/>
      <c r="AD28" s="437"/>
      <c r="AE28" s="437"/>
      <c r="AF28" s="437"/>
      <c r="AG28" s="438"/>
      <c r="AH28" s="458">
        <v>3</v>
      </c>
      <c r="AI28" s="459"/>
      <c r="AJ28" s="459"/>
      <c r="AK28" s="459"/>
      <c r="AL28" s="501"/>
      <c r="AM28" s="458">
        <v>7686</v>
      </c>
      <c r="AN28" s="459"/>
      <c r="AO28" s="459"/>
      <c r="AP28" s="459"/>
      <c r="AQ28" s="459"/>
      <c r="AR28" s="501"/>
      <c r="AS28" s="458">
        <v>2562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4275133</v>
      </c>
      <c r="BO28" s="371"/>
      <c r="BP28" s="371"/>
      <c r="BQ28" s="371"/>
      <c r="BR28" s="371"/>
      <c r="BS28" s="371"/>
      <c r="BT28" s="371"/>
      <c r="BU28" s="372"/>
      <c r="BV28" s="370">
        <v>4044133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5230</v>
      </c>
      <c r="R29" s="459"/>
      <c r="S29" s="459"/>
      <c r="T29" s="459"/>
      <c r="U29" s="459"/>
      <c r="V29" s="501"/>
      <c r="W29" s="556"/>
      <c r="X29" s="557"/>
      <c r="Y29" s="558"/>
      <c r="Z29" s="457" t="s">
        <v>177</v>
      </c>
      <c r="AA29" s="437"/>
      <c r="AB29" s="437"/>
      <c r="AC29" s="437"/>
      <c r="AD29" s="437"/>
      <c r="AE29" s="437"/>
      <c r="AF29" s="437"/>
      <c r="AG29" s="438"/>
      <c r="AH29" s="458">
        <v>603</v>
      </c>
      <c r="AI29" s="459"/>
      <c r="AJ29" s="459"/>
      <c r="AK29" s="459"/>
      <c r="AL29" s="501"/>
      <c r="AM29" s="458">
        <v>1844228</v>
      </c>
      <c r="AN29" s="459"/>
      <c r="AO29" s="459"/>
      <c r="AP29" s="459"/>
      <c r="AQ29" s="459"/>
      <c r="AR29" s="501"/>
      <c r="AS29" s="458">
        <v>3058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188831</v>
      </c>
      <c r="BO29" s="408"/>
      <c r="BP29" s="408"/>
      <c r="BQ29" s="408"/>
      <c r="BR29" s="408"/>
      <c r="BS29" s="408"/>
      <c r="BT29" s="408"/>
      <c r="BU29" s="409"/>
      <c r="BV29" s="407">
        <v>188760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4243883</v>
      </c>
      <c r="BO30" s="527"/>
      <c r="BP30" s="527"/>
      <c r="BQ30" s="527"/>
      <c r="BR30" s="527"/>
      <c r="BS30" s="527"/>
      <c r="BT30" s="527"/>
      <c r="BU30" s="528"/>
      <c r="BV30" s="526">
        <v>4239691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岸和田市貝塚市清掃施設組合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貝塚市文化振興事業団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大阪府都市ボートレース企業団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大阪広域水道企業団（水道事業会計（水道用水供給事業））</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0Y6mFUxd7FsxmOTaOBzCWy0WOrjxdleEgKK8bK8Pi04zyAq9+EYyC9llqPp+nOpWB4Ia7fLu4UDndGX/OZd0A==" saltValue="n5/2QkcNi/MW/BaVQVOs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11445284</v>
      </c>
      <c r="S5" s="613"/>
      <c r="T5" s="613"/>
      <c r="U5" s="613"/>
      <c r="V5" s="613"/>
      <c r="W5" s="613"/>
      <c r="X5" s="613"/>
      <c r="Y5" s="614"/>
      <c r="Z5" s="615">
        <v>30.8</v>
      </c>
      <c r="AA5" s="615"/>
      <c r="AB5" s="615"/>
      <c r="AC5" s="615"/>
      <c r="AD5" s="616">
        <v>10560281</v>
      </c>
      <c r="AE5" s="616"/>
      <c r="AF5" s="616"/>
      <c r="AG5" s="616"/>
      <c r="AH5" s="616"/>
      <c r="AI5" s="616"/>
      <c r="AJ5" s="616"/>
      <c r="AK5" s="616"/>
      <c r="AL5" s="617">
        <v>54.4</v>
      </c>
      <c r="AM5" s="618"/>
      <c r="AN5" s="618"/>
      <c r="AO5" s="619"/>
      <c r="AP5" s="609" t="s">
        <v>216</v>
      </c>
      <c r="AQ5" s="610"/>
      <c r="AR5" s="610"/>
      <c r="AS5" s="610"/>
      <c r="AT5" s="610"/>
      <c r="AU5" s="610"/>
      <c r="AV5" s="610"/>
      <c r="AW5" s="610"/>
      <c r="AX5" s="610"/>
      <c r="AY5" s="610"/>
      <c r="AZ5" s="610"/>
      <c r="BA5" s="610"/>
      <c r="BB5" s="610"/>
      <c r="BC5" s="610"/>
      <c r="BD5" s="610"/>
      <c r="BE5" s="610"/>
      <c r="BF5" s="611"/>
      <c r="BG5" s="623">
        <v>10559143</v>
      </c>
      <c r="BH5" s="624"/>
      <c r="BI5" s="624"/>
      <c r="BJ5" s="624"/>
      <c r="BK5" s="624"/>
      <c r="BL5" s="624"/>
      <c r="BM5" s="624"/>
      <c r="BN5" s="625"/>
      <c r="BO5" s="626">
        <v>92.3</v>
      </c>
      <c r="BP5" s="626"/>
      <c r="BQ5" s="626"/>
      <c r="BR5" s="626"/>
      <c r="BS5" s="627">
        <v>110218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180087</v>
      </c>
      <c r="S6" s="624"/>
      <c r="T6" s="624"/>
      <c r="U6" s="624"/>
      <c r="V6" s="624"/>
      <c r="W6" s="624"/>
      <c r="X6" s="624"/>
      <c r="Y6" s="625"/>
      <c r="Z6" s="626">
        <v>0.5</v>
      </c>
      <c r="AA6" s="626"/>
      <c r="AB6" s="626"/>
      <c r="AC6" s="626"/>
      <c r="AD6" s="627">
        <v>180087</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10559143</v>
      </c>
      <c r="BH6" s="624"/>
      <c r="BI6" s="624"/>
      <c r="BJ6" s="624"/>
      <c r="BK6" s="624"/>
      <c r="BL6" s="624"/>
      <c r="BM6" s="624"/>
      <c r="BN6" s="625"/>
      <c r="BO6" s="626">
        <v>92.3</v>
      </c>
      <c r="BP6" s="626"/>
      <c r="BQ6" s="626"/>
      <c r="BR6" s="626"/>
      <c r="BS6" s="627">
        <v>110218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240333</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240333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9545</v>
      </c>
      <c r="S7" s="624"/>
      <c r="T7" s="624"/>
      <c r="U7" s="624"/>
      <c r="V7" s="624"/>
      <c r="W7" s="624"/>
      <c r="X7" s="624"/>
      <c r="Y7" s="625"/>
      <c r="Z7" s="626">
        <v>0</v>
      </c>
      <c r="AA7" s="626"/>
      <c r="AB7" s="626"/>
      <c r="AC7" s="626"/>
      <c r="AD7" s="627">
        <v>9545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4679123</v>
      </c>
      <c r="BH7" s="624"/>
      <c r="BI7" s="624"/>
      <c r="BJ7" s="624"/>
      <c r="BK7" s="624"/>
      <c r="BL7" s="624"/>
      <c r="BM7" s="624"/>
      <c r="BN7" s="625"/>
      <c r="BO7" s="626">
        <v>40.9</v>
      </c>
      <c r="BP7" s="626"/>
      <c r="BQ7" s="626"/>
      <c r="BR7" s="626"/>
      <c r="BS7" s="627">
        <v>110218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3927535</v>
      </c>
      <c r="CS7" s="624"/>
      <c r="CT7" s="624"/>
      <c r="CU7" s="624"/>
      <c r="CV7" s="624"/>
      <c r="CW7" s="624"/>
      <c r="CX7" s="624"/>
      <c r="CY7" s="625"/>
      <c r="CZ7" s="626">
        <v>10.7</v>
      </c>
      <c r="DA7" s="626"/>
      <c r="DB7" s="626"/>
      <c r="DC7" s="626"/>
      <c r="DD7" s="632">
        <v>309090</v>
      </c>
      <c r="DE7" s="624"/>
      <c r="DF7" s="624"/>
      <c r="DG7" s="624"/>
      <c r="DH7" s="624"/>
      <c r="DI7" s="624"/>
      <c r="DJ7" s="624"/>
      <c r="DK7" s="624"/>
      <c r="DL7" s="624"/>
      <c r="DM7" s="624"/>
      <c r="DN7" s="624"/>
      <c r="DO7" s="624"/>
      <c r="DP7" s="625"/>
      <c r="DQ7" s="632">
        <v>2888057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95287</v>
      </c>
      <c r="S8" s="624"/>
      <c r="T8" s="624"/>
      <c r="U8" s="624"/>
      <c r="V8" s="624"/>
      <c r="W8" s="624"/>
      <c r="X8" s="624"/>
      <c r="Y8" s="625"/>
      <c r="Z8" s="626">
        <v>0.3</v>
      </c>
      <c r="AA8" s="626"/>
      <c r="AB8" s="626"/>
      <c r="AC8" s="626"/>
      <c r="AD8" s="627">
        <v>95287</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136312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17752268</v>
      </c>
      <c r="CS8" s="624"/>
      <c r="CT8" s="624"/>
      <c r="CU8" s="624"/>
      <c r="CV8" s="624"/>
      <c r="CW8" s="624"/>
      <c r="CX8" s="624"/>
      <c r="CY8" s="625"/>
      <c r="CZ8" s="626">
        <v>48.2</v>
      </c>
      <c r="DA8" s="626"/>
      <c r="DB8" s="626"/>
      <c r="DC8" s="626"/>
      <c r="DD8" s="632">
        <v>109783</v>
      </c>
      <c r="DE8" s="624"/>
      <c r="DF8" s="624"/>
      <c r="DG8" s="624"/>
      <c r="DH8" s="624"/>
      <c r="DI8" s="624"/>
      <c r="DJ8" s="624"/>
      <c r="DK8" s="624"/>
      <c r="DL8" s="624"/>
      <c r="DM8" s="624"/>
      <c r="DN8" s="624"/>
      <c r="DO8" s="624"/>
      <c r="DP8" s="625"/>
      <c r="DQ8" s="632">
        <v>8269357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102316</v>
      </c>
      <c r="S9" s="624"/>
      <c r="T9" s="624"/>
      <c r="U9" s="624"/>
      <c r="V9" s="624"/>
      <c r="W9" s="624"/>
      <c r="X9" s="624"/>
      <c r="Y9" s="625"/>
      <c r="Z9" s="626">
        <v>0.3</v>
      </c>
      <c r="AA9" s="626"/>
      <c r="AB9" s="626"/>
      <c r="AC9" s="626"/>
      <c r="AD9" s="627">
        <v>102316</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3930741</v>
      </c>
      <c r="BH9" s="624"/>
      <c r="BI9" s="624"/>
      <c r="BJ9" s="624"/>
      <c r="BK9" s="624"/>
      <c r="BL9" s="624"/>
      <c r="BM9" s="624"/>
      <c r="BN9" s="625"/>
      <c r="BO9" s="626">
        <v>34.299999999999997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4167791</v>
      </c>
      <c r="CS9" s="624"/>
      <c r="CT9" s="624"/>
      <c r="CU9" s="624"/>
      <c r="CV9" s="624"/>
      <c r="CW9" s="624"/>
      <c r="CX9" s="624"/>
      <c r="CY9" s="625"/>
      <c r="CZ9" s="626">
        <v>11.3</v>
      </c>
      <c r="DA9" s="626"/>
      <c r="DB9" s="626"/>
      <c r="DC9" s="626"/>
      <c r="DD9" s="632">
        <v>723667</v>
      </c>
      <c r="DE9" s="624"/>
      <c r="DF9" s="624"/>
      <c r="DG9" s="624"/>
      <c r="DH9" s="624"/>
      <c r="DI9" s="624"/>
      <c r="DJ9" s="624"/>
      <c r="DK9" s="624"/>
      <c r="DL9" s="624"/>
      <c r="DM9" s="624"/>
      <c r="DN9" s="624"/>
      <c r="DO9" s="624"/>
      <c r="DP9" s="625"/>
      <c r="DQ9" s="632">
        <v>2845277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198666</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32363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30275</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1931351</v>
      </c>
      <c r="S11" s="624"/>
      <c r="T11" s="624"/>
      <c r="U11" s="624"/>
      <c r="V11" s="624"/>
      <c r="W11" s="624"/>
      <c r="X11" s="624"/>
      <c r="Y11" s="625"/>
      <c r="Z11" s="628">
        <v>5.2</v>
      </c>
      <c r="AA11" s="629"/>
      <c r="AB11" s="629"/>
      <c r="AC11" s="635"/>
      <c r="AD11" s="632">
        <v>1931351</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413404</v>
      </c>
      <c r="BH11" s="624"/>
      <c r="BI11" s="624"/>
      <c r="BJ11" s="624"/>
      <c r="BK11" s="624"/>
      <c r="BL11" s="624"/>
      <c r="BM11" s="624"/>
      <c r="BN11" s="625"/>
      <c r="BO11" s="626">
        <v>3.6</v>
      </c>
      <c r="BP11" s="626"/>
      <c r="BQ11" s="626"/>
      <c r="BR11" s="626"/>
      <c r="BS11" s="627">
        <v>110218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244500</v>
      </c>
      <c r="CS11" s="624"/>
      <c r="CT11" s="624"/>
      <c r="CU11" s="624"/>
      <c r="CV11" s="624"/>
      <c r="CW11" s="624"/>
      <c r="CX11" s="624"/>
      <c r="CY11" s="625"/>
      <c r="CZ11" s="626">
        <v>0.7</v>
      </c>
      <c r="DA11" s="626"/>
      <c r="DB11" s="626"/>
      <c r="DC11" s="626"/>
      <c r="DD11" s="632">
        <v>72260</v>
      </c>
      <c r="DE11" s="624"/>
      <c r="DF11" s="624"/>
      <c r="DG11" s="624"/>
      <c r="DH11" s="624"/>
      <c r="DI11" s="624"/>
      <c r="DJ11" s="624"/>
      <c r="DK11" s="624"/>
      <c r="DL11" s="624"/>
      <c r="DM11" s="624"/>
      <c r="DN11" s="624"/>
      <c r="DO11" s="624"/>
      <c r="DP11" s="625"/>
      <c r="DQ11" s="632">
        <v>170936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4930664</v>
      </c>
      <c r="BH12" s="624"/>
      <c r="BI12" s="624"/>
      <c r="BJ12" s="624"/>
      <c r="BK12" s="624"/>
      <c r="BL12" s="624"/>
      <c r="BM12" s="624"/>
      <c r="BN12" s="625"/>
      <c r="BO12" s="626">
        <v>43.1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489867</v>
      </c>
      <c r="CS12" s="624"/>
      <c r="CT12" s="624"/>
      <c r="CU12" s="624"/>
      <c r="CV12" s="624"/>
      <c r="CW12" s="624"/>
      <c r="CX12" s="624"/>
      <c r="CY12" s="625"/>
      <c r="CZ12" s="626">
        <v>1.3</v>
      </c>
      <c r="DA12" s="626"/>
      <c r="DB12" s="626"/>
      <c r="DC12" s="626"/>
      <c r="DD12" s="632" t="s">
        <v>122</v>
      </c>
      <c r="DE12" s="624"/>
      <c r="DF12" s="624"/>
      <c r="DG12" s="624"/>
      <c r="DH12" s="624"/>
      <c r="DI12" s="624"/>
      <c r="DJ12" s="624"/>
      <c r="DK12" s="624"/>
      <c r="DL12" s="624"/>
      <c r="DM12" s="624"/>
      <c r="DN12" s="624"/>
      <c r="DO12" s="624"/>
      <c r="DP12" s="625"/>
      <c r="DQ12" s="632">
        <v>285963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4729502</v>
      </c>
      <c r="BH13" s="624"/>
      <c r="BI13" s="624"/>
      <c r="BJ13" s="624"/>
      <c r="BK13" s="624"/>
      <c r="BL13" s="624"/>
      <c r="BM13" s="624"/>
      <c r="BN13" s="625"/>
      <c r="BO13" s="626">
        <v>41.3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2870017</v>
      </c>
      <c r="CS13" s="624"/>
      <c r="CT13" s="624"/>
      <c r="CU13" s="624"/>
      <c r="CV13" s="624"/>
      <c r="CW13" s="624"/>
      <c r="CX13" s="624"/>
      <c r="CY13" s="625"/>
      <c r="CZ13" s="626">
        <v>7.8</v>
      </c>
      <c r="DA13" s="626"/>
      <c r="DB13" s="626"/>
      <c r="DC13" s="626"/>
      <c r="DD13" s="632">
        <v>907811</v>
      </c>
      <c r="DE13" s="624"/>
      <c r="DF13" s="624"/>
      <c r="DG13" s="624"/>
      <c r="DH13" s="624"/>
      <c r="DI13" s="624"/>
      <c r="DJ13" s="624"/>
      <c r="DK13" s="624"/>
      <c r="DL13" s="624"/>
      <c r="DM13" s="624"/>
      <c r="DN13" s="624"/>
      <c r="DO13" s="624"/>
      <c r="DP13" s="625"/>
      <c r="DQ13" s="632">
        <v>1987828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2137</v>
      </c>
      <c r="S14" s="624"/>
      <c r="T14" s="624"/>
      <c r="U14" s="624"/>
      <c r="V14" s="624"/>
      <c r="W14" s="624"/>
      <c r="X14" s="624"/>
      <c r="Y14" s="625"/>
      <c r="Z14" s="626">
        <v>0</v>
      </c>
      <c r="AA14" s="626"/>
      <c r="AB14" s="626"/>
      <c r="AC14" s="626"/>
      <c r="AD14" s="627">
        <v>2137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240133</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1179226</v>
      </c>
      <c r="CS14" s="624"/>
      <c r="CT14" s="624"/>
      <c r="CU14" s="624"/>
      <c r="CV14" s="624"/>
      <c r="CW14" s="624"/>
      <c r="CX14" s="624"/>
      <c r="CY14" s="625"/>
      <c r="CZ14" s="626">
        <v>3.2</v>
      </c>
      <c r="DA14" s="626"/>
      <c r="DB14" s="626"/>
      <c r="DC14" s="626"/>
      <c r="DD14" s="632">
        <v>195915</v>
      </c>
      <c r="DE14" s="624"/>
      <c r="DF14" s="624"/>
      <c r="DG14" s="624"/>
      <c r="DH14" s="624"/>
      <c r="DI14" s="624"/>
      <c r="DJ14" s="624"/>
      <c r="DK14" s="624"/>
      <c r="DL14" s="624"/>
      <c r="DM14" s="624"/>
      <c r="DN14" s="624"/>
      <c r="DO14" s="624"/>
      <c r="DP14" s="625"/>
      <c r="DQ14" s="632">
        <v>970628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709223</v>
      </c>
      <c r="BH15" s="624"/>
      <c r="BI15" s="624"/>
      <c r="BJ15" s="624"/>
      <c r="BK15" s="624"/>
      <c r="BL15" s="624"/>
      <c r="BM15" s="624"/>
      <c r="BN15" s="625"/>
      <c r="BO15" s="626">
        <v>6.2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3240956</v>
      </c>
      <c r="CS15" s="624"/>
      <c r="CT15" s="624"/>
      <c r="CU15" s="624"/>
      <c r="CV15" s="624"/>
      <c r="CW15" s="624"/>
      <c r="CX15" s="624"/>
      <c r="CY15" s="625"/>
      <c r="CZ15" s="626">
        <v>8.8000000000000007</v>
      </c>
      <c r="DA15" s="626"/>
      <c r="DB15" s="626"/>
      <c r="DC15" s="626"/>
      <c r="DD15" s="632">
        <v>396327</v>
      </c>
      <c r="DE15" s="624"/>
      <c r="DF15" s="624"/>
      <c r="DG15" s="624"/>
      <c r="DH15" s="624"/>
      <c r="DI15" s="624"/>
      <c r="DJ15" s="624"/>
      <c r="DK15" s="624"/>
      <c r="DL15" s="624"/>
      <c r="DM15" s="624"/>
      <c r="DN15" s="624"/>
      <c r="DO15" s="624"/>
      <c r="DP15" s="625"/>
      <c r="DQ15" s="632">
        <v>2692313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46973</v>
      </c>
      <c r="S16" s="624"/>
      <c r="T16" s="624"/>
      <c r="U16" s="624"/>
      <c r="V16" s="624"/>
      <c r="W16" s="624"/>
      <c r="X16" s="624"/>
      <c r="Y16" s="625"/>
      <c r="Z16" s="626">
        <v>0.1</v>
      </c>
      <c r="AA16" s="626"/>
      <c r="AB16" s="626"/>
      <c r="AC16" s="626"/>
      <c r="AD16" s="627">
        <v>46973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219475</v>
      </c>
      <c r="S17" s="624"/>
      <c r="T17" s="624"/>
      <c r="U17" s="624"/>
      <c r="V17" s="624"/>
      <c r="W17" s="624"/>
      <c r="X17" s="624"/>
      <c r="Y17" s="625"/>
      <c r="Z17" s="626">
        <v>0.6</v>
      </c>
      <c r="AA17" s="626"/>
      <c r="AB17" s="626"/>
      <c r="AC17" s="626"/>
      <c r="AD17" s="627">
        <v>219475</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2667256</v>
      </c>
      <c r="CS17" s="624"/>
      <c r="CT17" s="624"/>
      <c r="CU17" s="624"/>
      <c r="CV17" s="624"/>
      <c r="CW17" s="624"/>
      <c r="CX17" s="624"/>
      <c r="CY17" s="625"/>
      <c r="CZ17" s="626">
        <v>7.2</v>
      </c>
      <c r="DA17" s="626"/>
      <c r="DB17" s="626"/>
      <c r="DC17" s="626"/>
      <c r="DD17" s="632" t="s">
        <v>122</v>
      </c>
      <c r="DE17" s="624"/>
      <c r="DF17" s="624"/>
      <c r="DG17" s="624"/>
      <c r="DH17" s="624"/>
      <c r="DI17" s="624"/>
      <c r="DJ17" s="624"/>
      <c r="DK17" s="624"/>
      <c r="DL17" s="624"/>
      <c r="DM17" s="624"/>
      <c r="DN17" s="624"/>
      <c r="DO17" s="624"/>
      <c r="DP17" s="625"/>
      <c r="DQ17" s="632">
        <v>2667256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78217</v>
      </c>
      <c r="S18" s="624"/>
      <c r="T18" s="624"/>
      <c r="U18" s="624"/>
      <c r="V18" s="624"/>
      <c r="W18" s="624"/>
      <c r="X18" s="624"/>
      <c r="Y18" s="625"/>
      <c r="Z18" s="626">
        <v>0.2</v>
      </c>
      <c r="AA18" s="626"/>
      <c r="AB18" s="626"/>
      <c r="AC18" s="626"/>
      <c r="AD18" s="627">
        <v>78217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75508</v>
      </c>
      <c r="S19" s="624"/>
      <c r="T19" s="624"/>
      <c r="U19" s="624"/>
      <c r="V19" s="624"/>
      <c r="W19" s="624"/>
      <c r="X19" s="624"/>
      <c r="Y19" s="625"/>
      <c r="Z19" s="626">
        <v>0.2</v>
      </c>
      <c r="AA19" s="626"/>
      <c r="AB19" s="626"/>
      <c r="AC19" s="626"/>
      <c r="AD19" s="627">
        <v>75508</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886141</v>
      </c>
      <c r="BH19" s="624"/>
      <c r="BI19" s="624"/>
      <c r="BJ19" s="624"/>
      <c r="BK19" s="624"/>
      <c r="BL19" s="624"/>
      <c r="BM19" s="624"/>
      <c r="BN19" s="625"/>
      <c r="BO19" s="626">
        <v>7.7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2709</v>
      </c>
      <c r="S20" s="624"/>
      <c r="T20" s="624"/>
      <c r="U20" s="624"/>
      <c r="V20" s="624"/>
      <c r="W20" s="624"/>
      <c r="X20" s="624"/>
      <c r="Y20" s="625"/>
      <c r="Z20" s="626">
        <v>0</v>
      </c>
      <c r="AA20" s="626"/>
      <c r="AB20" s="626"/>
      <c r="AC20" s="626"/>
      <c r="AD20" s="627">
        <v>2709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886141</v>
      </c>
      <c r="BH20" s="624"/>
      <c r="BI20" s="624"/>
      <c r="BJ20" s="624"/>
      <c r="BK20" s="624"/>
      <c r="BL20" s="624"/>
      <c r="BM20" s="624"/>
      <c r="BN20" s="625"/>
      <c r="BO20" s="626">
        <v>7.7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36812112</v>
      </c>
      <c r="CS20" s="624"/>
      <c r="CT20" s="624"/>
      <c r="CU20" s="624"/>
      <c r="CV20" s="624"/>
      <c r="CW20" s="624"/>
      <c r="CX20" s="624"/>
      <c r="CY20" s="625"/>
      <c r="CZ20" s="626">
        <v>100</v>
      </c>
      <c r="DA20" s="626"/>
      <c r="DB20" s="626"/>
      <c r="DC20" s="626"/>
      <c r="DD20" s="632">
        <v>2714853</v>
      </c>
      <c r="DE20" s="624"/>
      <c r="DF20" s="624"/>
      <c r="DG20" s="624"/>
      <c r="DH20" s="624"/>
      <c r="DI20" s="624"/>
      <c r="DJ20" s="624"/>
      <c r="DK20" s="624"/>
      <c r="DL20" s="624"/>
      <c r="DM20" s="624"/>
      <c r="DN20" s="624"/>
      <c r="DO20" s="624"/>
      <c r="DP20" s="625"/>
      <c r="DQ20" s="632">
        <v>23048223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6436459</v>
      </c>
      <c r="S21" s="624"/>
      <c r="T21" s="624"/>
      <c r="U21" s="624"/>
      <c r="V21" s="624"/>
      <c r="W21" s="624"/>
      <c r="X21" s="624"/>
      <c r="Y21" s="625"/>
      <c r="Z21" s="626">
        <v>17.3</v>
      </c>
      <c r="AA21" s="626"/>
      <c r="AB21" s="626"/>
      <c r="AC21" s="626"/>
      <c r="AD21" s="627">
        <v>6038611</v>
      </c>
      <c r="AE21" s="627"/>
      <c r="AF21" s="627"/>
      <c r="AG21" s="627"/>
      <c r="AH21" s="627"/>
      <c r="AI21" s="627"/>
      <c r="AJ21" s="627"/>
      <c r="AK21" s="627"/>
      <c r="AL21" s="628">
        <v>31.1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1138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6038611</v>
      </c>
      <c r="S22" s="624"/>
      <c r="T22" s="624"/>
      <c r="U22" s="624"/>
      <c r="V22" s="624"/>
      <c r="W22" s="624"/>
      <c r="X22" s="624"/>
      <c r="Y22" s="625"/>
      <c r="Z22" s="626">
        <v>16.3</v>
      </c>
      <c r="AA22" s="626"/>
      <c r="AB22" s="626"/>
      <c r="AC22" s="626"/>
      <c r="AD22" s="627">
        <v>6038611</v>
      </c>
      <c r="AE22" s="627"/>
      <c r="AF22" s="627"/>
      <c r="AG22" s="627"/>
      <c r="AH22" s="627"/>
      <c r="AI22" s="627"/>
      <c r="AJ22" s="627"/>
      <c r="AK22" s="627"/>
      <c r="AL22" s="628">
        <v>31.1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397848</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885003</v>
      </c>
      <c r="BH23" s="624"/>
      <c r="BI23" s="624"/>
      <c r="BJ23" s="624"/>
      <c r="BK23" s="624"/>
      <c r="BL23" s="624"/>
      <c r="BM23" s="624"/>
      <c r="BN23" s="625"/>
      <c r="BO23" s="626">
        <v>7.7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21030489</v>
      </c>
      <c r="CS24" s="613"/>
      <c r="CT24" s="613"/>
      <c r="CU24" s="613"/>
      <c r="CV24" s="613"/>
      <c r="CW24" s="613"/>
      <c r="CX24" s="613"/>
      <c r="CY24" s="614"/>
      <c r="CZ24" s="617">
        <v>57.1</v>
      </c>
      <c r="DA24" s="618"/>
      <c r="DB24" s="618"/>
      <c r="DC24" s="634"/>
      <c r="DD24" s="658">
        <v>12411246</v>
      </c>
      <c r="DE24" s="613"/>
      <c r="DF24" s="613"/>
      <c r="DG24" s="613"/>
      <c r="DH24" s="613"/>
      <c r="DI24" s="613"/>
      <c r="DJ24" s="613"/>
      <c r="DK24" s="614"/>
      <c r="DL24" s="658">
        <v>11020375</v>
      </c>
      <c r="DM24" s="613"/>
      <c r="DN24" s="613"/>
      <c r="DO24" s="613"/>
      <c r="DP24" s="613"/>
      <c r="DQ24" s="613"/>
      <c r="DR24" s="613"/>
      <c r="DS24" s="613"/>
      <c r="DT24" s="613"/>
      <c r="DU24" s="613"/>
      <c r="DV24" s="614"/>
      <c r="DW24" s="617">
        <v>56.6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20547131</v>
      </c>
      <c r="S25" s="624"/>
      <c r="T25" s="624"/>
      <c r="U25" s="624"/>
      <c r="V25" s="624"/>
      <c r="W25" s="624"/>
      <c r="X25" s="624"/>
      <c r="Y25" s="625"/>
      <c r="Z25" s="626">
        <v>55.3</v>
      </c>
      <c r="AA25" s="626"/>
      <c r="AB25" s="626"/>
      <c r="AC25" s="626"/>
      <c r="AD25" s="627">
        <v>19264280</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6188310</v>
      </c>
      <c r="CS25" s="655"/>
      <c r="CT25" s="655"/>
      <c r="CU25" s="655"/>
      <c r="CV25" s="655"/>
      <c r="CW25" s="655"/>
      <c r="CX25" s="655"/>
      <c r="CY25" s="656"/>
      <c r="CZ25" s="628">
        <v>16.8</v>
      </c>
      <c r="DA25" s="653"/>
      <c r="DB25" s="653"/>
      <c r="DC25" s="657"/>
      <c r="DD25" s="632">
        <v>5700768</v>
      </c>
      <c r="DE25" s="655"/>
      <c r="DF25" s="655"/>
      <c r="DG25" s="655"/>
      <c r="DH25" s="655"/>
      <c r="DI25" s="655"/>
      <c r="DJ25" s="655"/>
      <c r="DK25" s="656"/>
      <c r="DL25" s="632">
        <v>5439680</v>
      </c>
      <c r="DM25" s="655"/>
      <c r="DN25" s="655"/>
      <c r="DO25" s="655"/>
      <c r="DP25" s="655"/>
      <c r="DQ25" s="655"/>
      <c r="DR25" s="655"/>
      <c r="DS25" s="655"/>
      <c r="DT25" s="655"/>
      <c r="DU25" s="655"/>
      <c r="DV25" s="656"/>
      <c r="DW25" s="628">
        <v>27.9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11615</v>
      </c>
      <c r="S26" s="624"/>
      <c r="T26" s="624"/>
      <c r="U26" s="624"/>
      <c r="V26" s="624"/>
      <c r="W26" s="624"/>
      <c r="X26" s="624"/>
      <c r="Y26" s="625"/>
      <c r="Z26" s="626">
        <v>0</v>
      </c>
      <c r="AA26" s="626"/>
      <c r="AB26" s="626"/>
      <c r="AC26" s="626"/>
      <c r="AD26" s="627">
        <v>11615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3964442</v>
      </c>
      <c r="CS26" s="624"/>
      <c r="CT26" s="624"/>
      <c r="CU26" s="624"/>
      <c r="CV26" s="624"/>
      <c r="CW26" s="624"/>
      <c r="CX26" s="624"/>
      <c r="CY26" s="625"/>
      <c r="CZ26" s="628">
        <v>10.8</v>
      </c>
      <c r="DA26" s="653"/>
      <c r="DB26" s="653"/>
      <c r="DC26" s="657"/>
      <c r="DD26" s="632">
        <v>3704850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41041</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11445284</v>
      </c>
      <c r="BH27" s="624"/>
      <c r="BI27" s="624"/>
      <c r="BJ27" s="624"/>
      <c r="BK27" s="624"/>
      <c r="BL27" s="624"/>
      <c r="BM27" s="624"/>
      <c r="BN27" s="625"/>
      <c r="BO27" s="626">
        <v>100</v>
      </c>
      <c r="BP27" s="626"/>
      <c r="BQ27" s="626"/>
      <c r="BR27" s="626"/>
      <c r="BS27" s="627">
        <v>110218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12174923</v>
      </c>
      <c r="CS27" s="655"/>
      <c r="CT27" s="655"/>
      <c r="CU27" s="655"/>
      <c r="CV27" s="655"/>
      <c r="CW27" s="655"/>
      <c r="CX27" s="655"/>
      <c r="CY27" s="656"/>
      <c r="CZ27" s="628">
        <v>33.1</v>
      </c>
      <c r="DA27" s="653"/>
      <c r="DB27" s="653"/>
      <c r="DC27" s="657"/>
      <c r="DD27" s="632">
        <v>4043222</v>
      </c>
      <c r="DE27" s="655"/>
      <c r="DF27" s="655"/>
      <c r="DG27" s="655"/>
      <c r="DH27" s="655"/>
      <c r="DI27" s="655"/>
      <c r="DJ27" s="655"/>
      <c r="DK27" s="656"/>
      <c r="DL27" s="632">
        <v>2913439</v>
      </c>
      <c r="DM27" s="655"/>
      <c r="DN27" s="655"/>
      <c r="DO27" s="655"/>
      <c r="DP27" s="655"/>
      <c r="DQ27" s="655"/>
      <c r="DR27" s="655"/>
      <c r="DS27" s="655"/>
      <c r="DT27" s="655"/>
      <c r="DU27" s="655"/>
      <c r="DV27" s="656"/>
      <c r="DW27" s="628">
        <v>15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348372</v>
      </c>
      <c r="S28" s="624"/>
      <c r="T28" s="624"/>
      <c r="U28" s="624"/>
      <c r="V28" s="624"/>
      <c r="W28" s="624"/>
      <c r="X28" s="624"/>
      <c r="Y28" s="625"/>
      <c r="Z28" s="626">
        <v>0.9</v>
      </c>
      <c r="AA28" s="626"/>
      <c r="AB28" s="626"/>
      <c r="AC28" s="626"/>
      <c r="AD28" s="627">
        <v>82930</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2667256</v>
      </c>
      <c r="CS28" s="624"/>
      <c r="CT28" s="624"/>
      <c r="CU28" s="624"/>
      <c r="CV28" s="624"/>
      <c r="CW28" s="624"/>
      <c r="CX28" s="624"/>
      <c r="CY28" s="625"/>
      <c r="CZ28" s="628">
        <v>7.2</v>
      </c>
      <c r="DA28" s="653"/>
      <c r="DB28" s="653"/>
      <c r="DC28" s="657"/>
      <c r="DD28" s="632">
        <v>2667256</v>
      </c>
      <c r="DE28" s="624"/>
      <c r="DF28" s="624"/>
      <c r="DG28" s="624"/>
      <c r="DH28" s="624"/>
      <c r="DI28" s="624"/>
      <c r="DJ28" s="624"/>
      <c r="DK28" s="625"/>
      <c r="DL28" s="632">
        <v>2667256</v>
      </c>
      <c r="DM28" s="624"/>
      <c r="DN28" s="624"/>
      <c r="DO28" s="624"/>
      <c r="DP28" s="624"/>
      <c r="DQ28" s="624"/>
      <c r="DR28" s="624"/>
      <c r="DS28" s="624"/>
      <c r="DT28" s="624"/>
      <c r="DU28" s="624"/>
      <c r="DV28" s="625"/>
      <c r="DW28" s="628">
        <v>13.7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116408</v>
      </c>
      <c r="S29" s="624"/>
      <c r="T29" s="624"/>
      <c r="U29" s="624"/>
      <c r="V29" s="624"/>
      <c r="W29" s="624"/>
      <c r="X29" s="624"/>
      <c r="Y29" s="625"/>
      <c r="Z29" s="626">
        <v>0.3</v>
      </c>
      <c r="AA29" s="626"/>
      <c r="AB29" s="626"/>
      <c r="AC29" s="626"/>
      <c r="AD29" s="627">
        <v>182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2664989</v>
      </c>
      <c r="CS29" s="655"/>
      <c r="CT29" s="655"/>
      <c r="CU29" s="655"/>
      <c r="CV29" s="655"/>
      <c r="CW29" s="655"/>
      <c r="CX29" s="655"/>
      <c r="CY29" s="656"/>
      <c r="CZ29" s="628">
        <v>7.2</v>
      </c>
      <c r="DA29" s="653"/>
      <c r="DB29" s="653"/>
      <c r="DC29" s="657"/>
      <c r="DD29" s="632">
        <v>2664989</v>
      </c>
      <c r="DE29" s="655"/>
      <c r="DF29" s="655"/>
      <c r="DG29" s="655"/>
      <c r="DH29" s="655"/>
      <c r="DI29" s="655"/>
      <c r="DJ29" s="655"/>
      <c r="DK29" s="656"/>
      <c r="DL29" s="632">
        <v>2664989</v>
      </c>
      <c r="DM29" s="655"/>
      <c r="DN29" s="655"/>
      <c r="DO29" s="655"/>
      <c r="DP29" s="655"/>
      <c r="DQ29" s="655"/>
      <c r="DR29" s="655"/>
      <c r="DS29" s="655"/>
      <c r="DT29" s="655"/>
      <c r="DU29" s="655"/>
      <c r="DV29" s="656"/>
      <c r="DW29" s="628">
        <v>13.7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8625776</v>
      </c>
      <c r="S30" s="624"/>
      <c r="T30" s="624"/>
      <c r="U30" s="624"/>
      <c r="V30" s="624"/>
      <c r="W30" s="624"/>
      <c r="X30" s="624"/>
      <c r="Y30" s="625"/>
      <c r="Z30" s="626">
        <v>23.2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2517973</v>
      </c>
      <c r="CS30" s="624"/>
      <c r="CT30" s="624"/>
      <c r="CU30" s="624"/>
      <c r="CV30" s="624"/>
      <c r="CW30" s="624"/>
      <c r="CX30" s="624"/>
      <c r="CY30" s="625"/>
      <c r="CZ30" s="628">
        <v>6.8</v>
      </c>
      <c r="DA30" s="653"/>
      <c r="DB30" s="653"/>
      <c r="DC30" s="657"/>
      <c r="DD30" s="632">
        <v>2517973</v>
      </c>
      <c r="DE30" s="624"/>
      <c r="DF30" s="624"/>
      <c r="DG30" s="624"/>
      <c r="DH30" s="624"/>
      <c r="DI30" s="624"/>
      <c r="DJ30" s="624"/>
      <c r="DK30" s="625"/>
      <c r="DL30" s="632">
        <v>2517973</v>
      </c>
      <c r="DM30" s="624"/>
      <c r="DN30" s="624"/>
      <c r="DO30" s="624"/>
      <c r="DP30" s="624"/>
      <c r="DQ30" s="624"/>
      <c r="DR30" s="624"/>
      <c r="DS30" s="624"/>
      <c r="DT30" s="624"/>
      <c r="DU30" s="624"/>
      <c r="DV30" s="625"/>
      <c r="DW30" s="628">
        <v>12.9</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98.6</v>
      </c>
      <c r="BN31" s="667"/>
      <c r="BO31" s="667"/>
      <c r="BP31" s="667"/>
      <c r="BQ31" s="668"/>
      <c r="BR31" s="679">
        <v>99.5</v>
      </c>
      <c r="BS31" s="667"/>
      <c r="BT31" s="667"/>
      <c r="BU31" s="667"/>
      <c r="BV31" s="667"/>
      <c r="BW31" s="667"/>
      <c r="BX31" s="618">
        <v>98.6</v>
      </c>
      <c r="BY31" s="667"/>
      <c r="BZ31" s="667"/>
      <c r="CA31" s="667"/>
      <c r="CB31" s="668"/>
      <c r="CD31" s="661"/>
      <c r="CE31" s="662"/>
      <c r="CF31" s="620" t="s">
        <v>300</v>
      </c>
      <c r="CG31" s="621"/>
      <c r="CH31" s="621"/>
      <c r="CI31" s="621"/>
      <c r="CJ31" s="621"/>
      <c r="CK31" s="621"/>
      <c r="CL31" s="621"/>
      <c r="CM31" s="621"/>
      <c r="CN31" s="621"/>
      <c r="CO31" s="621"/>
      <c r="CP31" s="621"/>
      <c r="CQ31" s="622"/>
      <c r="CR31" s="623">
        <v>147016</v>
      </c>
      <c r="CS31" s="655"/>
      <c r="CT31" s="655"/>
      <c r="CU31" s="655"/>
      <c r="CV31" s="655"/>
      <c r="CW31" s="655"/>
      <c r="CX31" s="655"/>
      <c r="CY31" s="656"/>
      <c r="CZ31" s="628">
        <v>0.4</v>
      </c>
      <c r="DA31" s="653"/>
      <c r="DB31" s="653"/>
      <c r="DC31" s="657"/>
      <c r="DD31" s="632">
        <v>147016</v>
      </c>
      <c r="DE31" s="655"/>
      <c r="DF31" s="655"/>
      <c r="DG31" s="655"/>
      <c r="DH31" s="655"/>
      <c r="DI31" s="655"/>
      <c r="DJ31" s="655"/>
      <c r="DK31" s="656"/>
      <c r="DL31" s="632">
        <v>147016</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2890686</v>
      </c>
      <c r="S32" s="624"/>
      <c r="T32" s="624"/>
      <c r="U32" s="624"/>
      <c r="V32" s="624"/>
      <c r="W32" s="624"/>
      <c r="X32" s="624"/>
      <c r="Y32" s="625"/>
      <c r="Z32" s="626">
        <v>7.8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98.3</v>
      </c>
      <c r="BN32" s="655"/>
      <c r="BO32" s="655"/>
      <c r="BP32" s="655"/>
      <c r="BQ32" s="678"/>
      <c r="BR32" s="680">
        <v>99.3</v>
      </c>
      <c r="BS32" s="655"/>
      <c r="BT32" s="655"/>
      <c r="BU32" s="655"/>
      <c r="BV32" s="655"/>
      <c r="BW32" s="655"/>
      <c r="BX32" s="629">
        <v>98.3</v>
      </c>
      <c r="BY32" s="655"/>
      <c r="BZ32" s="655"/>
      <c r="CA32" s="655"/>
      <c r="CB32" s="678"/>
      <c r="CD32" s="663"/>
      <c r="CE32" s="664"/>
      <c r="CF32" s="620" t="s">
        <v>304</v>
      </c>
      <c r="CG32" s="621"/>
      <c r="CH32" s="621"/>
      <c r="CI32" s="621"/>
      <c r="CJ32" s="621"/>
      <c r="CK32" s="621"/>
      <c r="CL32" s="621"/>
      <c r="CM32" s="621"/>
      <c r="CN32" s="621"/>
      <c r="CO32" s="621"/>
      <c r="CP32" s="621"/>
      <c r="CQ32" s="622"/>
      <c r="CR32" s="623">
        <v>2267</v>
      </c>
      <c r="CS32" s="624"/>
      <c r="CT32" s="624"/>
      <c r="CU32" s="624"/>
      <c r="CV32" s="624"/>
      <c r="CW32" s="624"/>
      <c r="CX32" s="624"/>
      <c r="CY32" s="625"/>
      <c r="CZ32" s="628">
        <v>0</v>
      </c>
      <c r="DA32" s="653"/>
      <c r="DB32" s="653"/>
      <c r="DC32" s="657"/>
      <c r="DD32" s="632">
        <v>2267</v>
      </c>
      <c r="DE32" s="624"/>
      <c r="DF32" s="624"/>
      <c r="DG32" s="624"/>
      <c r="DH32" s="624"/>
      <c r="DI32" s="624"/>
      <c r="DJ32" s="624"/>
      <c r="DK32" s="625"/>
      <c r="DL32" s="632">
        <v>2267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31102</v>
      </c>
      <c r="S33" s="624"/>
      <c r="T33" s="624"/>
      <c r="U33" s="624"/>
      <c r="V33" s="624"/>
      <c r="W33" s="624"/>
      <c r="X33" s="624"/>
      <c r="Y33" s="625"/>
      <c r="Z33" s="626">
        <v>0.1</v>
      </c>
      <c r="AA33" s="626"/>
      <c r="AB33" s="626"/>
      <c r="AC33" s="626"/>
      <c r="AD33" s="627">
        <v>27607</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98.7</v>
      </c>
      <c r="BN33" s="682"/>
      <c r="BO33" s="682"/>
      <c r="BP33" s="682"/>
      <c r="BQ33" s="684"/>
      <c r="BR33" s="681">
        <v>99.6</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13066770</v>
      </c>
      <c r="CS33" s="655"/>
      <c r="CT33" s="655"/>
      <c r="CU33" s="655"/>
      <c r="CV33" s="655"/>
      <c r="CW33" s="655"/>
      <c r="CX33" s="655"/>
      <c r="CY33" s="656"/>
      <c r="CZ33" s="628">
        <v>35.5</v>
      </c>
      <c r="DA33" s="653"/>
      <c r="DB33" s="653"/>
      <c r="DC33" s="657"/>
      <c r="DD33" s="632">
        <v>10196559</v>
      </c>
      <c r="DE33" s="655"/>
      <c r="DF33" s="655"/>
      <c r="DG33" s="655"/>
      <c r="DH33" s="655"/>
      <c r="DI33" s="655"/>
      <c r="DJ33" s="655"/>
      <c r="DK33" s="656"/>
      <c r="DL33" s="632">
        <v>8137865</v>
      </c>
      <c r="DM33" s="655"/>
      <c r="DN33" s="655"/>
      <c r="DO33" s="655"/>
      <c r="DP33" s="655"/>
      <c r="DQ33" s="655"/>
      <c r="DR33" s="655"/>
      <c r="DS33" s="655"/>
      <c r="DT33" s="655"/>
      <c r="DU33" s="655"/>
      <c r="DV33" s="656"/>
      <c r="DW33" s="628">
        <v>41.8</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603129</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4018984</v>
      </c>
      <c r="CS34" s="624"/>
      <c r="CT34" s="624"/>
      <c r="CU34" s="624"/>
      <c r="CV34" s="624"/>
      <c r="CW34" s="624"/>
      <c r="CX34" s="624"/>
      <c r="CY34" s="625"/>
      <c r="CZ34" s="628">
        <v>10.9</v>
      </c>
      <c r="DA34" s="653"/>
      <c r="DB34" s="653"/>
      <c r="DC34" s="657"/>
      <c r="DD34" s="632">
        <v>3069298</v>
      </c>
      <c r="DE34" s="624"/>
      <c r="DF34" s="624"/>
      <c r="DG34" s="624"/>
      <c r="DH34" s="624"/>
      <c r="DI34" s="624"/>
      <c r="DJ34" s="624"/>
      <c r="DK34" s="625"/>
      <c r="DL34" s="632">
        <v>2472022</v>
      </c>
      <c r="DM34" s="624"/>
      <c r="DN34" s="624"/>
      <c r="DO34" s="624"/>
      <c r="DP34" s="624"/>
      <c r="DQ34" s="624"/>
      <c r="DR34" s="624"/>
      <c r="DS34" s="624"/>
      <c r="DT34" s="624"/>
      <c r="DU34" s="624"/>
      <c r="DV34" s="625"/>
      <c r="DW34" s="628">
        <v>12.7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695203</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315825</v>
      </c>
      <c r="CS35" s="655"/>
      <c r="CT35" s="655"/>
      <c r="CU35" s="655"/>
      <c r="CV35" s="655"/>
      <c r="CW35" s="655"/>
      <c r="CX35" s="655"/>
      <c r="CY35" s="656"/>
      <c r="CZ35" s="628">
        <v>0.9</v>
      </c>
      <c r="DA35" s="653"/>
      <c r="DB35" s="653"/>
      <c r="DC35" s="657"/>
      <c r="DD35" s="632">
        <v>245165</v>
      </c>
      <c r="DE35" s="655"/>
      <c r="DF35" s="655"/>
      <c r="DG35" s="655"/>
      <c r="DH35" s="655"/>
      <c r="DI35" s="655"/>
      <c r="DJ35" s="655"/>
      <c r="DK35" s="656"/>
      <c r="DL35" s="632">
        <v>244191</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487659</v>
      </c>
      <c r="S36" s="624"/>
      <c r="T36" s="624"/>
      <c r="U36" s="624"/>
      <c r="V36" s="624"/>
      <c r="W36" s="624"/>
      <c r="X36" s="624"/>
      <c r="Y36" s="625"/>
      <c r="Z36" s="626">
        <v>1.3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5784232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310102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3983870</v>
      </c>
      <c r="CS36" s="624"/>
      <c r="CT36" s="624"/>
      <c r="CU36" s="624"/>
      <c r="CV36" s="624"/>
      <c r="CW36" s="624"/>
      <c r="CX36" s="624"/>
      <c r="CY36" s="625"/>
      <c r="CZ36" s="628">
        <v>10.8</v>
      </c>
      <c r="DA36" s="653"/>
      <c r="DB36" s="653"/>
      <c r="DC36" s="657"/>
      <c r="DD36" s="632">
        <v>3519888</v>
      </c>
      <c r="DE36" s="624"/>
      <c r="DF36" s="624"/>
      <c r="DG36" s="624"/>
      <c r="DH36" s="624"/>
      <c r="DI36" s="624"/>
      <c r="DJ36" s="624"/>
      <c r="DK36" s="625"/>
      <c r="DL36" s="632">
        <v>2703036</v>
      </c>
      <c r="DM36" s="624"/>
      <c r="DN36" s="624"/>
      <c r="DO36" s="624"/>
      <c r="DP36" s="624"/>
      <c r="DQ36" s="624"/>
      <c r="DR36" s="624"/>
      <c r="DS36" s="624"/>
      <c r="DT36" s="624"/>
      <c r="DU36" s="624"/>
      <c r="DV36" s="625"/>
      <c r="DW36" s="628">
        <v>13.9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831307</v>
      </c>
      <c r="S37" s="624"/>
      <c r="T37" s="624"/>
      <c r="U37" s="624"/>
      <c r="V37" s="624"/>
      <c r="W37" s="624"/>
      <c r="X37" s="624"/>
      <c r="Y37" s="625"/>
      <c r="Z37" s="626">
        <v>2.2000000000000002</v>
      </c>
      <c r="AA37" s="626"/>
      <c r="AB37" s="626"/>
      <c r="AC37" s="626"/>
      <c r="AD37" s="627">
        <v>9420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989641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182980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529289</v>
      </c>
      <c r="CS37" s="655"/>
      <c r="CT37" s="655"/>
      <c r="CU37" s="655"/>
      <c r="CV37" s="655"/>
      <c r="CW37" s="655"/>
      <c r="CX37" s="655"/>
      <c r="CY37" s="656"/>
      <c r="CZ37" s="628">
        <v>1.4</v>
      </c>
      <c r="DA37" s="653"/>
      <c r="DB37" s="653"/>
      <c r="DC37" s="657"/>
      <c r="DD37" s="632">
        <v>529289</v>
      </c>
      <c r="DE37" s="655"/>
      <c r="DF37" s="655"/>
      <c r="DG37" s="655"/>
      <c r="DH37" s="655"/>
      <c r="DI37" s="655"/>
      <c r="DJ37" s="655"/>
      <c r="DK37" s="656"/>
      <c r="DL37" s="632">
        <v>509330</v>
      </c>
      <c r="DM37" s="655"/>
      <c r="DN37" s="655"/>
      <c r="DO37" s="655"/>
      <c r="DP37" s="655"/>
      <c r="DQ37" s="655"/>
      <c r="DR37" s="655"/>
      <c r="DS37" s="655"/>
      <c r="DT37" s="655"/>
      <c r="DU37" s="655"/>
      <c r="DV37" s="656"/>
      <c r="DW37" s="628">
        <v>2.6</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1911251</v>
      </c>
      <c r="S38" s="624"/>
      <c r="T38" s="624"/>
      <c r="U38" s="624"/>
      <c r="V38" s="624"/>
      <c r="W38" s="624"/>
      <c r="X38" s="624"/>
      <c r="Y38" s="625"/>
      <c r="Z38" s="626">
        <v>5.0999999999999996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932950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9818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3703236</v>
      </c>
      <c r="CS38" s="624"/>
      <c r="CT38" s="624"/>
      <c r="CU38" s="624"/>
      <c r="CV38" s="624"/>
      <c r="CW38" s="624"/>
      <c r="CX38" s="624"/>
      <c r="CY38" s="625"/>
      <c r="CZ38" s="628">
        <v>10.1</v>
      </c>
      <c r="DA38" s="653"/>
      <c r="DB38" s="653"/>
      <c r="DC38" s="657"/>
      <c r="DD38" s="632">
        <v>2889265</v>
      </c>
      <c r="DE38" s="624"/>
      <c r="DF38" s="624"/>
      <c r="DG38" s="624"/>
      <c r="DH38" s="624"/>
      <c r="DI38" s="624"/>
      <c r="DJ38" s="624"/>
      <c r="DK38" s="625"/>
      <c r="DL38" s="632">
        <v>2718616</v>
      </c>
      <c r="DM38" s="624"/>
      <c r="DN38" s="624"/>
      <c r="DO38" s="624"/>
      <c r="DP38" s="624"/>
      <c r="DQ38" s="624"/>
      <c r="DR38" s="624"/>
      <c r="DS38" s="624"/>
      <c r="DT38" s="624"/>
      <c r="DU38" s="624"/>
      <c r="DV38" s="625"/>
      <c r="DW38" s="628">
        <v>14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158405</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14809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925665</v>
      </c>
      <c r="CS39" s="655"/>
      <c r="CT39" s="655"/>
      <c r="CU39" s="655"/>
      <c r="CV39" s="655"/>
      <c r="CW39" s="655"/>
      <c r="CX39" s="655"/>
      <c r="CY39" s="656"/>
      <c r="CZ39" s="628">
        <v>2.5</v>
      </c>
      <c r="DA39" s="653"/>
      <c r="DB39" s="653"/>
      <c r="DC39" s="657"/>
      <c r="DD39" s="632">
        <v>472943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72951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119190</v>
      </c>
      <c r="CS40" s="624"/>
      <c r="CT40" s="624"/>
      <c r="CU40" s="624"/>
      <c r="CV40" s="624"/>
      <c r="CW40" s="624"/>
      <c r="CX40" s="624"/>
      <c r="CY40" s="625"/>
      <c r="CZ40" s="628">
        <v>0.3</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37140680</v>
      </c>
      <c r="S41" s="696"/>
      <c r="T41" s="696"/>
      <c r="U41" s="696"/>
      <c r="V41" s="696"/>
      <c r="W41" s="696"/>
      <c r="X41" s="696"/>
      <c r="Y41" s="700"/>
      <c r="Z41" s="701">
        <v>100</v>
      </c>
      <c r="AA41" s="701"/>
      <c r="AB41" s="701"/>
      <c r="AC41" s="701"/>
      <c r="AD41" s="702">
        <v>19396034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931852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2771384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2714853</v>
      </c>
      <c r="CS42" s="655"/>
      <c r="CT42" s="655"/>
      <c r="CU42" s="655"/>
      <c r="CV42" s="655"/>
      <c r="CW42" s="655"/>
      <c r="CX42" s="655"/>
      <c r="CY42" s="656"/>
      <c r="CZ42" s="628">
        <v>7.4</v>
      </c>
      <c r="DA42" s="653"/>
      <c r="DB42" s="653"/>
      <c r="DC42" s="657"/>
      <c r="DD42" s="632">
        <v>440418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100142</v>
      </c>
      <c r="CS43" s="655"/>
      <c r="CT43" s="655"/>
      <c r="CU43" s="655"/>
      <c r="CV43" s="655"/>
      <c r="CW43" s="655"/>
      <c r="CX43" s="655"/>
      <c r="CY43" s="656"/>
      <c r="CZ43" s="628">
        <v>0.3</v>
      </c>
      <c r="DA43" s="653"/>
      <c r="DB43" s="653"/>
      <c r="DC43" s="657"/>
      <c r="DD43" s="632">
        <v>100142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2714853</v>
      </c>
      <c r="CS44" s="624"/>
      <c r="CT44" s="624"/>
      <c r="CU44" s="624"/>
      <c r="CV44" s="624"/>
      <c r="CW44" s="624"/>
      <c r="CX44" s="624"/>
      <c r="CY44" s="625"/>
      <c r="CZ44" s="628">
        <v>7.4</v>
      </c>
      <c r="DA44" s="629"/>
      <c r="DB44" s="629"/>
      <c r="DC44" s="635"/>
      <c r="DD44" s="632">
        <v>440418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773721</v>
      </c>
      <c r="CS45" s="655"/>
      <c r="CT45" s="655"/>
      <c r="CU45" s="655"/>
      <c r="CV45" s="655"/>
      <c r="CW45" s="655"/>
      <c r="CX45" s="655"/>
      <c r="CY45" s="656"/>
      <c r="CZ45" s="628">
        <v>2.1</v>
      </c>
      <c r="DA45" s="653"/>
      <c r="DB45" s="653"/>
      <c r="DC45" s="657"/>
      <c r="DD45" s="632">
        <v>46846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1941132</v>
      </c>
      <c r="CS46" s="624"/>
      <c r="CT46" s="624"/>
      <c r="CU46" s="624"/>
      <c r="CV46" s="624"/>
      <c r="CW46" s="624"/>
      <c r="CX46" s="624"/>
      <c r="CY46" s="625"/>
      <c r="CZ46" s="628">
        <v>5.3</v>
      </c>
      <c r="DA46" s="629"/>
      <c r="DB46" s="629"/>
      <c r="DC46" s="635"/>
      <c r="DD46" s="632">
        <v>393572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36812112</v>
      </c>
      <c r="CS49" s="682"/>
      <c r="CT49" s="682"/>
      <c r="CU49" s="682"/>
      <c r="CV49" s="682"/>
      <c r="CW49" s="682"/>
      <c r="CX49" s="682"/>
      <c r="CY49" s="711"/>
      <c r="CZ49" s="703">
        <v>100</v>
      </c>
      <c r="DA49" s="712"/>
      <c r="DB49" s="712"/>
      <c r="DC49" s="713"/>
      <c r="DD49" s="714">
        <v>23048223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4osGEkXR2aaQAlCk1tAj9inQaakvE9Fmj4zvfkjGOos4uXECjuKtbyOmc0argw0IcdEjkgv90q9cLD2mxSPoQ==" saltValue="GAt/FVeVN2EMacAoYjZ+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37141</v>
      </c>
      <c r="R7" s="753"/>
      <c r="S7" s="753"/>
      <c r="T7" s="753"/>
      <c r="U7" s="753"/>
      <c r="V7" s="753">
        <v>36812</v>
      </c>
      <c r="W7" s="753"/>
      <c r="X7" s="753"/>
      <c r="Y7" s="753"/>
      <c r="Z7" s="753"/>
      <c r="AA7" s="753">
        <v>329</v>
      </c>
      <c r="AB7" s="753"/>
      <c r="AC7" s="753"/>
      <c r="AD7" s="753"/>
      <c r="AE7" s="754"/>
      <c r="AF7" s="755">
        <v>242</v>
      </c>
      <c r="AG7" s="756"/>
      <c r="AH7" s="756"/>
      <c r="AI7" s="756"/>
      <c r="AJ7" s="757"/>
      <c r="AK7" s="758">
        <v>695</v>
      </c>
      <c r="AL7" s="759"/>
      <c r="AM7" s="759"/>
      <c r="AN7" s="759"/>
      <c r="AO7" s="759"/>
      <c r="AP7" s="759">
        <v>31732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0</v>
      </c>
      <c r="CI7" s="744"/>
      <c r="CJ7" s="744"/>
      <c r="CK7" s="744"/>
      <c r="CL7" s="745"/>
      <c r="CM7" s="743">
        <v>120</v>
      </c>
      <c r="CN7" s="744"/>
      <c r="CO7" s="744"/>
      <c r="CP7" s="744"/>
      <c r="CQ7" s="745"/>
      <c r="CR7" s="743">
        <v>50</v>
      </c>
      <c r="CS7" s="744"/>
      <c r="CT7" s="744"/>
      <c r="CU7" s="744"/>
      <c r="CV7" s="745"/>
      <c r="CW7" s="743">
        <v>57</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37141</v>
      </c>
      <c r="R23" s="793"/>
      <c r="S23" s="793"/>
      <c r="T23" s="793"/>
      <c r="U23" s="793"/>
      <c r="V23" s="793">
        <v>36812</v>
      </c>
      <c r="W23" s="793"/>
      <c r="X23" s="793"/>
      <c r="Y23" s="793"/>
      <c r="Z23" s="793"/>
      <c r="AA23" s="793">
        <v>329</v>
      </c>
      <c r="AB23" s="793"/>
      <c r="AC23" s="793"/>
      <c r="AD23" s="793"/>
      <c r="AE23" s="794"/>
      <c r="AF23" s="795">
        <v>242</v>
      </c>
      <c r="AG23" s="793"/>
      <c r="AH23" s="793"/>
      <c r="AI23" s="793"/>
      <c r="AJ23" s="796"/>
      <c r="AK23" s="797"/>
      <c r="AL23" s="798"/>
      <c r="AM23" s="798"/>
      <c r="AN23" s="798"/>
      <c r="AO23" s="798"/>
      <c r="AP23" s="793">
        <v>31732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9287</v>
      </c>
      <c r="R28" s="823"/>
      <c r="S28" s="823"/>
      <c r="T28" s="823"/>
      <c r="U28" s="823"/>
      <c r="V28" s="823">
        <v>8977</v>
      </c>
      <c r="W28" s="823"/>
      <c r="X28" s="823"/>
      <c r="Y28" s="823"/>
      <c r="Z28" s="823"/>
      <c r="AA28" s="823">
        <v>310</v>
      </c>
      <c r="AB28" s="823"/>
      <c r="AC28" s="823"/>
      <c r="AD28" s="823"/>
      <c r="AE28" s="824"/>
      <c r="AF28" s="825">
        <v>310</v>
      </c>
      <c r="AG28" s="823"/>
      <c r="AH28" s="823"/>
      <c r="AI28" s="823"/>
      <c r="AJ28" s="826"/>
      <c r="AK28" s="827">
        <v>932</v>
      </c>
      <c r="AL28" s="828"/>
      <c r="AM28" s="828"/>
      <c r="AN28" s="828"/>
      <c r="AO28" s="828"/>
      <c r="AP28" s="828" t="s">
        <v>546</v>
      </c>
      <c r="AQ28" s="828"/>
      <c r="AR28" s="828"/>
      <c r="AS28" s="828"/>
      <c r="AT28" s="828"/>
      <c r="AU28" s="828" t="s">
        <v>546</v>
      </c>
      <c r="AV28" s="828"/>
      <c r="AW28" s="828"/>
      <c r="AX28" s="828"/>
      <c r="AY28" s="828"/>
      <c r="AZ28" s="828" t="s">
        <v>546</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8056</v>
      </c>
      <c r="R29" s="784"/>
      <c r="S29" s="784"/>
      <c r="T29" s="784"/>
      <c r="U29" s="784"/>
      <c r="V29" s="784">
        <v>8035</v>
      </c>
      <c r="W29" s="784"/>
      <c r="X29" s="784"/>
      <c r="Y29" s="784"/>
      <c r="Z29" s="784"/>
      <c r="AA29" s="784">
        <v>21</v>
      </c>
      <c r="AB29" s="784"/>
      <c r="AC29" s="784"/>
      <c r="AD29" s="784"/>
      <c r="AE29" s="785"/>
      <c r="AF29" s="786">
        <v>21</v>
      </c>
      <c r="AG29" s="787"/>
      <c r="AH29" s="787"/>
      <c r="AI29" s="787"/>
      <c r="AJ29" s="788"/>
      <c r="AK29" s="832">
        <v>1280</v>
      </c>
      <c r="AL29" s="829"/>
      <c r="AM29" s="829"/>
      <c r="AN29" s="829"/>
      <c r="AO29" s="829"/>
      <c r="AP29" s="829" t="s">
        <v>546</v>
      </c>
      <c r="AQ29" s="829"/>
      <c r="AR29" s="829"/>
      <c r="AS29" s="829"/>
      <c r="AT29" s="829"/>
      <c r="AU29" s="829" t="s">
        <v>546</v>
      </c>
      <c r="AV29" s="829"/>
      <c r="AW29" s="829"/>
      <c r="AX29" s="829"/>
      <c r="AY29" s="829"/>
      <c r="AZ29" s="829" t="s">
        <v>546</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1396</v>
      </c>
      <c r="R30" s="784"/>
      <c r="S30" s="784"/>
      <c r="T30" s="784"/>
      <c r="U30" s="784"/>
      <c r="V30" s="784">
        <v>1351</v>
      </c>
      <c r="W30" s="784"/>
      <c r="X30" s="784"/>
      <c r="Y30" s="784"/>
      <c r="Z30" s="784"/>
      <c r="AA30" s="784">
        <v>45</v>
      </c>
      <c r="AB30" s="784"/>
      <c r="AC30" s="784"/>
      <c r="AD30" s="784"/>
      <c r="AE30" s="785"/>
      <c r="AF30" s="786">
        <v>45</v>
      </c>
      <c r="AG30" s="787"/>
      <c r="AH30" s="787"/>
      <c r="AI30" s="787"/>
      <c r="AJ30" s="788"/>
      <c r="AK30" s="832">
        <v>312</v>
      </c>
      <c r="AL30" s="829"/>
      <c r="AM30" s="829"/>
      <c r="AN30" s="829"/>
      <c r="AO30" s="829"/>
      <c r="AP30" s="829" t="s">
        <v>546</v>
      </c>
      <c r="AQ30" s="829"/>
      <c r="AR30" s="829"/>
      <c r="AS30" s="829"/>
      <c r="AT30" s="829"/>
      <c r="AU30" s="829" t="s">
        <v>546</v>
      </c>
      <c r="AV30" s="829"/>
      <c r="AW30" s="829"/>
      <c r="AX30" s="829"/>
      <c r="AY30" s="829"/>
      <c r="AZ30" s="829" t="s">
        <v>546</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1814</v>
      </c>
      <c r="R31" s="784"/>
      <c r="S31" s="784"/>
      <c r="T31" s="784"/>
      <c r="U31" s="784"/>
      <c r="V31" s="784">
        <v>1862</v>
      </c>
      <c r="W31" s="784"/>
      <c r="X31" s="784"/>
      <c r="Y31" s="784"/>
      <c r="Z31" s="784"/>
      <c r="AA31" s="784">
        <v>-48</v>
      </c>
      <c r="AB31" s="784"/>
      <c r="AC31" s="784"/>
      <c r="AD31" s="784"/>
      <c r="AE31" s="785"/>
      <c r="AF31" s="786">
        <v>2561</v>
      </c>
      <c r="AG31" s="787"/>
      <c r="AH31" s="787"/>
      <c r="AI31" s="787"/>
      <c r="AJ31" s="788"/>
      <c r="AK31" s="832">
        <v>33</v>
      </c>
      <c r="AL31" s="829"/>
      <c r="AM31" s="829"/>
      <c r="AN31" s="829"/>
      <c r="AO31" s="829"/>
      <c r="AP31" s="829">
        <v>3765</v>
      </c>
      <c r="AQ31" s="829"/>
      <c r="AR31" s="829"/>
      <c r="AS31" s="829"/>
      <c r="AT31" s="829"/>
      <c r="AU31" s="829">
        <v>138</v>
      </c>
      <c r="AV31" s="829"/>
      <c r="AW31" s="829"/>
      <c r="AX31" s="829"/>
      <c r="AY31" s="829"/>
      <c r="AZ31" s="833" t="s">
        <v>487</v>
      </c>
      <c r="BA31" s="833"/>
      <c r="BB31" s="833"/>
      <c r="BC31" s="833"/>
      <c r="BD31" s="833"/>
      <c r="BE31" s="830" t="s">
        <v>392</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7798</v>
      </c>
      <c r="R32" s="784"/>
      <c r="S32" s="784"/>
      <c r="T32" s="784"/>
      <c r="U32" s="784"/>
      <c r="V32" s="784">
        <v>8171</v>
      </c>
      <c r="W32" s="784"/>
      <c r="X32" s="784"/>
      <c r="Y32" s="784"/>
      <c r="Z32" s="784"/>
      <c r="AA32" s="784">
        <v>-373</v>
      </c>
      <c r="AB32" s="784"/>
      <c r="AC32" s="784"/>
      <c r="AD32" s="784"/>
      <c r="AE32" s="785"/>
      <c r="AF32" s="786">
        <v>345</v>
      </c>
      <c r="AG32" s="787"/>
      <c r="AH32" s="787"/>
      <c r="AI32" s="787"/>
      <c r="AJ32" s="788"/>
      <c r="AK32" s="832">
        <v>930</v>
      </c>
      <c r="AL32" s="829"/>
      <c r="AM32" s="829"/>
      <c r="AN32" s="829"/>
      <c r="AO32" s="829"/>
      <c r="AP32" s="829">
        <v>3324</v>
      </c>
      <c r="AQ32" s="829"/>
      <c r="AR32" s="829"/>
      <c r="AS32" s="829"/>
      <c r="AT32" s="829"/>
      <c r="AU32" s="829">
        <v>2041</v>
      </c>
      <c r="AV32" s="829"/>
      <c r="AW32" s="829"/>
      <c r="AX32" s="829"/>
      <c r="AY32" s="829"/>
      <c r="AZ32" s="833" t="s">
        <v>487</v>
      </c>
      <c r="BA32" s="833"/>
      <c r="BB32" s="833"/>
      <c r="BC32" s="833"/>
      <c r="BD32" s="833"/>
      <c r="BE32" s="830" t="s">
        <v>392</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2390</v>
      </c>
      <c r="R33" s="784"/>
      <c r="S33" s="784"/>
      <c r="T33" s="784"/>
      <c r="U33" s="784"/>
      <c r="V33" s="784">
        <v>2339</v>
      </c>
      <c r="W33" s="784"/>
      <c r="X33" s="784"/>
      <c r="Y33" s="784"/>
      <c r="Z33" s="784"/>
      <c r="AA33" s="784">
        <v>51</v>
      </c>
      <c r="AB33" s="784"/>
      <c r="AC33" s="784"/>
      <c r="AD33" s="784"/>
      <c r="AE33" s="785"/>
      <c r="AF33" s="786">
        <v>75</v>
      </c>
      <c r="AG33" s="787"/>
      <c r="AH33" s="787"/>
      <c r="AI33" s="787"/>
      <c r="AJ33" s="788"/>
      <c r="AK33" s="832">
        <v>990</v>
      </c>
      <c r="AL33" s="829"/>
      <c r="AM33" s="829"/>
      <c r="AN33" s="829"/>
      <c r="AO33" s="829"/>
      <c r="AP33" s="829">
        <v>20443</v>
      </c>
      <c r="AQ33" s="829"/>
      <c r="AR33" s="829"/>
      <c r="AS33" s="829"/>
      <c r="AT33" s="829"/>
      <c r="AU33" s="829">
        <v>11857</v>
      </c>
      <c r="AV33" s="829"/>
      <c r="AW33" s="829"/>
      <c r="AX33" s="829"/>
      <c r="AY33" s="829"/>
      <c r="AZ33" s="833" t="s">
        <v>487</v>
      </c>
      <c r="BA33" s="833"/>
      <c r="BB33" s="833"/>
      <c r="BC33" s="833"/>
      <c r="BD33" s="833"/>
      <c r="BE33" s="830" t="s">
        <v>392</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3357</v>
      </c>
      <c r="AG63" s="843"/>
      <c r="AH63" s="843"/>
      <c r="AI63" s="843"/>
      <c r="AJ63" s="844"/>
      <c r="AK63" s="845"/>
      <c r="AL63" s="840"/>
      <c r="AM63" s="840"/>
      <c r="AN63" s="840"/>
      <c r="AO63" s="840"/>
      <c r="AP63" s="843">
        <v>27532</v>
      </c>
      <c r="AQ63" s="843"/>
      <c r="AR63" s="843"/>
      <c r="AS63" s="843"/>
      <c r="AT63" s="843"/>
      <c r="AU63" s="843">
        <v>14036</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3" t="s">
        <v>383</v>
      </c>
      <c r="AG66" s="815"/>
      <c r="AH66" s="815"/>
      <c r="AI66" s="815"/>
      <c r="AJ66" s="854"/>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547</v>
      </c>
      <c r="C68" s="869"/>
      <c r="D68" s="869"/>
      <c r="E68" s="869"/>
      <c r="F68" s="869"/>
      <c r="G68" s="869"/>
      <c r="H68" s="869"/>
      <c r="I68" s="869"/>
      <c r="J68" s="869"/>
      <c r="K68" s="869"/>
      <c r="L68" s="869"/>
      <c r="M68" s="869"/>
      <c r="N68" s="869"/>
      <c r="O68" s="869"/>
      <c r="P68" s="870"/>
      <c r="Q68" s="871">
        <v>3978</v>
      </c>
      <c r="R68" s="865"/>
      <c r="S68" s="865"/>
      <c r="T68" s="865"/>
      <c r="U68" s="865"/>
      <c r="V68" s="865">
        <v>3943</v>
      </c>
      <c r="W68" s="865"/>
      <c r="X68" s="865"/>
      <c r="Y68" s="865"/>
      <c r="Z68" s="865"/>
      <c r="AA68" s="865">
        <v>35</v>
      </c>
      <c r="AB68" s="865"/>
      <c r="AC68" s="865"/>
      <c r="AD68" s="865"/>
      <c r="AE68" s="865"/>
      <c r="AF68" s="865">
        <v>35</v>
      </c>
      <c r="AG68" s="865"/>
      <c r="AH68" s="865"/>
      <c r="AI68" s="865"/>
      <c r="AJ68" s="865"/>
      <c r="AK68" s="865" t="s">
        <v>546</v>
      </c>
      <c r="AL68" s="865"/>
      <c r="AM68" s="865"/>
      <c r="AN68" s="865"/>
      <c r="AO68" s="865"/>
      <c r="AP68" s="865">
        <v>4911</v>
      </c>
      <c r="AQ68" s="865"/>
      <c r="AR68" s="865"/>
      <c r="AS68" s="865"/>
      <c r="AT68" s="865"/>
      <c r="AU68" s="865">
        <v>1699</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552</v>
      </c>
      <c r="C69" s="873"/>
      <c r="D69" s="873"/>
      <c r="E69" s="873"/>
      <c r="F69" s="873"/>
      <c r="G69" s="873"/>
      <c r="H69" s="873"/>
      <c r="I69" s="873"/>
      <c r="J69" s="873"/>
      <c r="K69" s="873"/>
      <c r="L69" s="873"/>
      <c r="M69" s="873"/>
      <c r="N69" s="873"/>
      <c r="O69" s="873"/>
      <c r="P69" s="874"/>
      <c r="Q69" s="875">
        <v>87370</v>
      </c>
      <c r="R69" s="829"/>
      <c r="S69" s="829"/>
      <c r="T69" s="829"/>
      <c r="U69" s="829"/>
      <c r="V69" s="829">
        <v>81204</v>
      </c>
      <c r="W69" s="829"/>
      <c r="X69" s="829"/>
      <c r="Y69" s="829"/>
      <c r="Z69" s="829"/>
      <c r="AA69" s="829">
        <v>6166</v>
      </c>
      <c r="AB69" s="829"/>
      <c r="AC69" s="829"/>
      <c r="AD69" s="829"/>
      <c r="AE69" s="829"/>
      <c r="AF69" s="829">
        <v>13225</v>
      </c>
      <c r="AG69" s="829"/>
      <c r="AH69" s="829"/>
      <c r="AI69" s="829"/>
      <c r="AJ69" s="829"/>
      <c r="AK69" s="829" t="s">
        <v>546</v>
      </c>
      <c r="AL69" s="829"/>
      <c r="AM69" s="829"/>
      <c r="AN69" s="829"/>
      <c r="AO69" s="829"/>
      <c r="AP69" s="829" t="s">
        <v>546</v>
      </c>
      <c r="AQ69" s="829"/>
      <c r="AR69" s="829"/>
      <c r="AS69" s="829"/>
      <c r="AT69" s="829"/>
      <c r="AU69" s="829" t="s">
        <v>546</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548</v>
      </c>
      <c r="C70" s="873"/>
      <c r="D70" s="873"/>
      <c r="E70" s="873"/>
      <c r="F70" s="873"/>
      <c r="G70" s="873"/>
      <c r="H70" s="873"/>
      <c r="I70" s="873"/>
      <c r="J70" s="873"/>
      <c r="K70" s="873"/>
      <c r="L70" s="873"/>
      <c r="M70" s="873"/>
      <c r="N70" s="873"/>
      <c r="O70" s="873"/>
      <c r="P70" s="874"/>
      <c r="Q70" s="875">
        <v>230</v>
      </c>
      <c r="R70" s="829"/>
      <c r="S70" s="829"/>
      <c r="T70" s="829"/>
      <c r="U70" s="829"/>
      <c r="V70" s="829">
        <v>195</v>
      </c>
      <c r="W70" s="829"/>
      <c r="X70" s="829"/>
      <c r="Y70" s="829"/>
      <c r="Z70" s="829"/>
      <c r="AA70" s="829">
        <v>35</v>
      </c>
      <c r="AB70" s="829"/>
      <c r="AC70" s="829"/>
      <c r="AD70" s="829"/>
      <c r="AE70" s="829"/>
      <c r="AF70" s="829">
        <v>35</v>
      </c>
      <c r="AG70" s="829"/>
      <c r="AH70" s="829"/>
      <c r="AI70" s="829"/>
      <c r="AJ70" s="829"/>
      <c r="AK70" s="829" t="s">
        <v>546</v>
      </c>
      <c r="AL70" s="829"/>
      <c r="AM70" s="829"/>
      <c r="AN70" s="829"/>
      <c r="AO70" s="829"/>
      <c r="AP70" s="829" t="s">
        <v>546</v>
      </c>
      <c r="AQ70" s="829"/>
      <c r="AR70" s="829"/>
      <c r="AS70" s="829"/>
      <c r="AT70" s="829"/>
      <c r="AU70" s="829" t="s">
        <v>546</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549</v>
      </c>
      <c r="C71" s="873"/>
      <c r="D71" s="873"/>
      <c r="E71" s="873"/>
      <c r="F71" s="873"/>
      <c r="G71" s="873"/>
      <c r="H71" s="873"/>
      <c r="I71" s="873"/>
      <c r="J71" s="873"/>
      <c r="K71" s="873"/>
      <c r="L71" s="873"/>
      <c r="M71" s="873"/>
      <c r="N71" s="873"/>
      <c r="O71" s="873"/>
      <c r="P71" s="874"/>
      <c r="Q71" s="875">
        <v>1359864</v>
      </c>
      <c r="R71" s="829"/>
      <c r="S71" s="829"/>
      <c r="T71" s="829"/>
      <c r="U71" s="829"/>
      <c r="V71" s="829">
        <v>1332205</v>
      </c>
      <c r="W71" s="829"/>
      <c r="X71" s="829"/>
      <c r="Y71" s="829"/>
      <c r="Z71" s="829"/>
      <c r="AA71" s="829">
        <v>27659</v>
      </c>
      <c r="AB71" s="829"/>
      <c r="AC71" s="829"/>
      <c r="AD71" s="829"/>
      <c r="AE71" s="829"/>
      <c r="AF71" s="829">
        <v>27659</v>
      </c>
      <c r="AG71" s="829"/>
      <c r="AH71" s="829"/>
      <c r="AI71" s="829"/>
      <c r="AJ71" s="829"/>
      <c r="AK71" s="829">
        <v>9500</v>
      </c>
      <c r="AL71" s="829"/>
      <c r="AM71" s="829"/>
      <c r="AN71" s="829"/>
      <c r="AO71" s="829"/>
      <c r="AP71" s="829" t="s">
        <v>546</v>
      </c>
      <c r="AQ71" s="829"/>
      <c r="AR71" s="829"/>
      <c r="AS71" s="829"/>
      <c r="AT71" s="829"/>
      <c r="AU71" s="829" t="s">
        <v>546</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550</v>
      </c>
      <c r="C72" s="873"/>
      <c r="D72" s="873"/>
      <c r="E72" s="873"/>
      <c r="F72" s="873"/>
      <c r="G72" s="873"/>
      <c r="H72" s="873"/>
      <c r="I72" s="873"/>
      <c r="J72" s="873"/>
      <c r="K72" s="873"/>
      <c r="L72" s="873"/>
      <c r="M72" s="873"/>
      <c r="N72" s="873"/>
      <c r="O72" s="873"/>
      <c r="P72" s="874"/>
      <c r="Q72" s="875">
        <v>38885</v>
      </c>
      <c r="R72" s="829"/>
      <c r="S72" s="829"/>
      <c r="T72" s="829"/>
      <c r="U72" s="829"/>
      <c r="V72" s="829">
        <v>35641</v>
      </c>
      <c r="W72" s="829"/>
      <c r="X72" s="829"/>
      <c r="Y72" s="829"/>
      <c r="Z72" s="829"/>
      <c r="AA72" s="829">
        <v>3244</v>
      </c>
      <c r="AB72" s="829"/>
      <c r="AC72" s="829"/>
      <c r="AD72" s="829"/>
      <c r="AE72" s="829"/>
      <c r="AF72" s="829">
        <v>26209</v>
      </c>
      <c r="AG72" s="829"/>
      <c r="AH72" s="829"/>
      <c r="AI72" s="829"/>
      <c r="AJ72" s="829"/>
      <c r="AK72" s="829" t="s">
        <v>546</v>
      </c>
      <c r="AL72" s="829"/>
      <c r="AM72" s="829"/>
      <c r="AN72" s="829"/>
      <c r="AO72" s="829"/>
      <c r="AP72" s="829">
        <v>94795</v>
      </c>
      <c r="AQ72" s="829"/>
      <c r="AR72" s="829"/>
      <c r="AS72" s="829"/>
      <c r="AT72" s="829"/>
      <c r="AU72" s="829" t="s">
        <v>546</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551</v>
      </c>
      <c r="C73" s="873"/>
      <c r="D73" s="873"/>
      <c r="E73" s="873"/>
      <c r="F73" s="873"/>
      <c r="G73" s="873"/>
      <c r="H73" s="873"/>
      <c r="I73" s="873"/>
      <c r="J73" s="873"/>
      <c r="K73" s="873"/>
      <c r="L73" s="873"/>
      <c r="M73" s="873"/>
      <c r="N73" s="873"/>
      <c r="O73" s="873"/>
      <c r="P73" s="874"/>
      <c r="Q73" s="875">
        <v>6635</v>
      </c>
      <c r="R73" s="829"/>
      <c r="S73" s="829"/>
      <c r="T73" s="829"/>
      <c r="U73" s="829"/>
      <c r="V73" s="829">
        <v>5820</v>
      </c>
      <c r="W73" s="829"/>
      <c r="X73" s="829"/>
      <c r="Y73" s="829"/>
      <c r="Z73" s="829"/>
      <c r="AA73" s="829">
        <v>815</v>
      </c>
      <c r="AB73" s="829"/>
      <c r="AC73" s="829"/>
      <c r="AD73" s="829"/>
      <c r="AE73" s="829"/>
      <c r="AF73" s="829">
        <v>19303</v>
      </c>
      <c r="AG73" s="829"/>
      <c r="AH73" s="829"/>
      <c r="AI73" s="829"/>
      <c r="AJ73" s="829"/>
      <c r="AK73" s="829" t="s">
        <v>546</v>
      </c>
      <c r="AL73" s="829"/>
      <c r="AM73" s="829"/>
      <c r="AN73" s="829"/>
      <c r="AO73" s="829"/>
      <c r="AP73" s="829">
        <v>22689</v>
      </c>
      <c r="AQ73" s="829"/>
      <c r="AR73" s="829"/>
      <c r="AS73" s="829"/>
      <c r="AT73" s="829"/>
      <c r="AU73" s="829" t="s">
        <v>546</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78"/>
      <c r="AV74" s="877"/>
      <c r="AW74" s="877"/>
      <c r="AX74" s="877"/>
      <c r="AY74" s="832"/>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78"/>
      <c r="AV78" s="877"/>
      <c r="AW78" s="877"/>
      <c r="AX78" s="877"/>
      <c r="AY78" s="832"/>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78"/>
      <c r="AV79" s="877"/>
      <c r="AW79" s="877"/>
      <c r="AX79" s="877"/>
      <c r="AY79" s="832"/>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78"/>
      <c r="AV80" s="877"/>
      <c r="AW80" s="877"/>
      <c r="AX80" s="877"/>
      <c r="AY80" s="832"/>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78"/>
      <c r="AV81" s="877"/>
      <c r="AW81" s="877"/>
      <c r="AX81" s="877"/>
      <c r="AY81" s="832"/>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78"/>
      <c r="AV82" s="877"/>
      <c r="AW82" s="877"/>
      <c r="AX82" s="877"/>
      <c r="AY82" s="832"/>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78"/>
      <c r="AV83" s="877"/>
      <c r="AW83" s="877"/>
      <c r="AX83" s="877"/>
      <c r="AY83" s="832"/>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78"/>
      <c r="AV84" s="877"/>
      <c r="AW84" s="877"/>
      <c r="AX84" s="877"/>
      <c r="AY84" s="832"/>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78"/>
      <c r="AV85" s="877"/>
      <c r="AW85" s="877"/>
      <c r="AX85" s="877"/>
      <c r="AY85" s="832"/>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78"/>
      <c r="AV86" s="877"/>
      <c r="AW86" s="877"/>
      <c r="AX86" s="877"/>
      <c r="AY86" s="832"/>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4"/>
      <c r="AV87" s="885"/>
      <c r="AW87" s="885"/>
      <c r="AX87" s="885"/>
      <c r="AY87" s="886"/>
      <c r="AZ87" s="887"/>
      <c r="BA87" s="887"/>
      <c r="BB87" s="887"/>
      <c r="BC87" s="887"/>
      <c r="BD87" s="888"/>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86466</v>
      </c>
      <c r="AG88" s="843"/>
      <c r="AH88" s="843"/>
      <c r="AI88" s="843"/>
      <c r="AJ88" s="843"/>
      <c r="AK88" s="840"/>
      <c r="AL88" s="840"/>
      <c r="AM88" s="840"/>
      <c r="AN88" s="840"/>
      <c r="AO88" s="840"/>
      <c r="AP88" s="843">
        <v>122395</v>
      </c>
      <c r="AQ88" s="843"/>
      <c r="AR88" s="843"/>
      <c r="AS88" s="843"/>
      <c r="AT88" s="843"/>
      <c r="AU88" s="889">
        <v>1699</v>
      </c>
      <c r="AV88" s="851"/>
      <c r="AW88" s="851"/>
      <c r="AX88" s="851"/>
      <c r="AY88" s="890"/>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v>50</v>
      </c>
      <c r="CS102" s="851"/>
      <c r="CT102" s="851"/>
      <c r="CU102" s="851"/>
      <c r="CV102" s="895"/>
      <c r="CW102" s="894">
        <v>57</v>
      </c>
      <c r="CX102" s="851"/>
      <c r="CY102" s="851"/>
      <c r="CZ102" s="851"/>
      <c r="DA102" s="895"/>
      <c r="DB102" s="894" t="s">
        <v>546</v>
      </c>
      <c r="DC102" s="851"/>
      <c r="DD102" s="851"/>
      <c r="DE102" s="851"/>
      <c r="DF102" s="895"/>
      <c r="DG102" s="894" t="s">
        <v>546</v>
      </c>
      <c r="DH102" s="851"/>
      <c r="DI102" s="851"/>
      <c r="DJ102" s="851"/>
      <c r="DK102" s="895"/>
      <c r="DL102" s="894" t="s">
        <v>546</v>
      </c>
      <c r="DM102" s="851"/>
      <c r="DN102" s="851"/>
      <c r="DO102" s="851"/>
      <c r="DP102" s="895"/>
      <c r="DQ102" s="894" t="s">
        <v>546</v>
      </c>
      <c r="DR102" s="851"/>
      <c r="DS102" s="851"/>
      <c r="DT102" s="851"/>
      <c r="DU102" s="895"/>
      <c r="DV102" s="789"/>
      <c r="DW102" s="790"/>
      <c r="DX102" s="790"/>
      <c r="DY102" s="790"/>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402</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403</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406</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407</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409</v>
      </c>
      <c r="AB109" s="897"/>
      <c r="AC109" s="897"/>
      <c r="AD109" s="897"/>
      <c r="AE109" s="898"/>
      <c r="AF109" s="896" t="s">
        <v>410</v>
      </c>
      <c r="AG109" s="897"/>
      <c r="AH109" s="897"/>
      <c r="AI109" s="897"/>
      <c r="AJ109" s="898"/>
      <c r="AK109" s="896" t="s">
        <v>294</v>
      </c>
      <c r="AL109" s="897"/>
      <c r="AM109" s="897"/>
      <c r="AN109" s="897"/>
      <c r="AO109" s="898"/>
      <c r="AP109" s="896" t="s">
        <v>411</v>
      </c>
      <c r="AQ109" s="897"/>
      <c r="AR109" s="897"/>
      <c r="AS109" s="897"/>
      <c r="AT109" s="899"/>
      <c r="AU109" s="91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409</v>
      </c>
      <c r="BR109" s="897"/>
      <c r="BS109" s="897"/>
      <c r="BT109" s="897"/>
      <c r="BU109" s="898"/>
      <c r="BV109" s="896" t="s">
        <v>410</v>
      </c>
      <c r="BW109" s="897"/>
      <c r="BX109" s="897"/>
      <c r="BY109" s="897"/>
      <c r="BZ109" s="898"/>
      <c r="CA109" s="896" t="s">
        <v>294</v>
      </c>
      <c r="CB109" s="897"/>
      <c r="CC109" s="897"/>
      <c r="CD109" s="897"/>
      <c r="CE109" s="898"/>
      <c r="CF109" s="917" t="s">
        <v>411</v>
      </c>
      <c r="CG109" s="917"/>
      <c r="CH109" s="917"/>
      <c r="CI109" s="917"/>
      <c r="CJ109" s="917"/>
      <c r="CK109" s="896" t="s">
        <v>412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409</v>
      </c>
      <c r="DH109" s="897"/>
      <c r="DI109" s="897"/>
      <c r="DJ109" s="897"/>
      <c r="DK109" s="898"/>
      <c r="DL109" s="896" t="s">
        <v>410</v>
      </c>
      <c r="DM109" s="897"/>
      <c r="DN109" s="897"/>
      <c r="DO109" s="897"/>
      <c r="DP109" s="898"/>
      <c r="DQ109" s="896" t="s">
        <v>294</v>
      </c>
      <c r="DR109" s="897"/>
      <c r="DS109" s="897"/>
      <c r="DT109" s="897"/>
      <c r="DU109" s="898"/>
      <c r="DV109" s="896" t="s">
        <v>411</v>
      </c>
      <c r="DW109" s="897"/>
      <c r="DX109" s="897"/>
      <c r="DY109" s="897"/>
      <c r="DZ109" s="899"/>
    </row>
    <row r="110" spans="1:131" s="230" customFormat="1" ht="26.25" customHeight="1" x14ac:dyDescent="0.2">
      <c r="A110" s="900" t="s">
        <v>413</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2490533</v>
      </c>
      <c r="AB110" s="904"/>
      <c r="AC110" s="904"/>
      <c r="AD110" s="904"/>
      <c r="AE110" s="905"/>
      <c r="AF110" s="906">
        <v>2573006</v>
      </c>
      <c r="AG110" s="904"/>
      <c r="AH110" s="904"/>
      <c r="AI110" s="904"/>
      <c r="AJ110" s="905"/>
      <c r="AK110" s="906">
        <v>2664989</v>
      </c>
      <c r="AL110" s="904"/>
      <c r="AM110" s="904"/>
      <c r="AN110" s="904"/>
      <c r="AO110" s="905"/>
      <c r="AP110" s="907">
        <v>15.8</v>
      </c>
      <c r="AQ110" s="908"/>
      <c r="AR110" s="908"/>
      <c r="AS110" s="908"/>
      <c r="AT110" s="909"/>
      <c r="AU110" s="910" t="s">
        <v>69</v>
      </c>
      <c r="AV110" s="911"/>
      <c r="AW110" s="911"/>
      <c r="AX110" s="911"/>
      <c r="AY110" s="911"/>
      <c r="AZ110" s="933" t="s">
        <v>414</v>
      </c>
      <c r="BA110" s="901"/>
      <c r="BB110" s="901"/>
      <c r="BC110" s="901"/>
      <c r="BD110" s="901"/>
      <c r="BE110" s="901"/>
      <c r="BF110" s="901"/>
      <c r="BG110" s="901"/>
      <c r="BH110" s="901"/>
      <c r="BI110" s="901"/>
      <c r="BJ110" s="901"/>
      <c r="BK110" s="901"/>
      <c r="BL110" s="901"/>
      <c r="BM110" s="901"/>
      <c r="BN110" s="901"/>
      <c r="BO110" s="901"/>
      <c r="BP110" s="902"/>
      <c r="BQ110" s="934">
        <v>31785141</v>
      </c>
      <c r="BR110" s="935"/>
      <c r="BS110" s="935"/>
      <c r="BT110" s="935"/>
      <c r="BU110" s="935"/>
      <c r="BV110" s="935">
        <v>32338742</v>
      </c>
      <c r="BW110" s="935"/>
      <c r="BX110" s="935"/>
      <c r="BY110" s="935"/>
      <c r="BZ110" s="935"/>
      <c r="CA110" s="935">
        <v>31732020</v>
      </c>
      <c r="CB110" s="935"/>
      <c r="CC110" s="935"/>
      <c r="CD110" s="935"/>
      <c r="CE110" s="935"/>
      <c r="CF110" s="948">
        <v>187.9</v>
      </c>
      <c r="CG110" s="949"/>
      <c r="CH110" s="949"/>
      <c r="CI110" s="949"/>
      <c r="CJ110" s="949"/>
      <c r="CK110" s="950" t="s">
        <v>415</v>
      </c>
      <c r="CL110" s="951"/>
      <c r="CM110" s="933" t="s">
        <v>416</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122</v>
      </c>
      <c r="DH110" s="935"/>
      <c r="DI110" s="935"/>
      <c r="DJ110" s="935"/>
      <c r="DK110" s="935"/>
      <c r="DL110" s="935">
        <v>2167724</v>
      </c>
      <c r="DM110" s="935"/>
      <c r="DN110" s="935"/>
      <c r="DO110" s="935"/>
      <c r="DP110" s="935"/>
      <c r="DQ110" s="935">
        <v>2060851</v>
      </c>
      <c r="DR110" s="935"/>
      <c r="DS110" s="935"/>
      <c r="DT110" s="935"/>
      <c r="DU110" s="935"/>
      <c r="DV110" s="936">
        <v>12.2</v>
      </c>
      <c r="DW110" s="936"/>
      <c r="DX110" s="936"/>
      <c r="DY110" s="936"/>
      <c r="DZ110" s="937"/>
    </row>
    <row r="111" spans="1:131" s="230" customFormat="1" ht="26.25" customHeight="1" x14ac:dyDescent="0.2">
      <c r="A111" s="938" t="s">
        <v>417</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122</v>
      </c>
      <c r="AB111" s="942"/>
      <c r="AC111" s="942"/>
      <c r="AD111" s="942"/>
      <c r="AE111" s="943"/>
      <c r="AF111" s="944" t="s">
        <v>122</v>
      </c>
      <c r="AG111" s="942"/>
      <c r="AH111" s="942"/>
      <c r="AI111" s="942"/>
      <c r="AJ111" s="943"/>
      <c r="AK111" s="944" t="s">
        <v>122</v>
      </c>
      <c r="AL111" s="942"/>
      <c r="AM111" s="942"/>
      <c r="AN111" s="942"/>
      <c r="AO111" s="943"/>
      <c r="AP111" s="945" t="s">
        <v>122</v>
      </c>
      <c r="AQ111" s="946"/>
      <c r="AR111" s="946"/>
      <c r="AS111" s="946"/>
      <c r="AT111" s="947"/>
      <c r="AU111" s="912"/>
      <c r="AV111" s="913"/>
      <c r="AW111" s="913"/>
      <c r="AX111" s="913"/>
      <c r="AY111" s="913"/>
      <c r="AZ111" s="926" t="s">
        <v>418</v>
      </c>
      <c r="BA111" s="927"/>
      <c r="BB111" s="927"/>
      <c r="BC111" s="927"/>
      <c r="BD111" s="927"/>
      <c r="BE111" s="927"/>
      <c r="BF111" s="927"/>
      <c r="BG111" s="927"/>
      <c r="BH111" s="927"/>
      <c r="BI111" s="927"/>
      <c r="BJ111" s="927"/>
      <c r="BK111" s="927"/>
      <c r="BL111" s="927"/>
      <c r="BM111" s="927"/>
      <c r="BN111" s="927"/>
      <c r="BO111" s="927"/>
      <c r="BP111" s="928"/>
      <c r="BQ111" s="929">
        <v>75984</v>
      </c>
      <c r="BR111" s="930"/>
      <c r="BS111" s="930"/>
      <c r="BT111" s="930"/>
      <c r="BU111" s="930"/>
      <c r="BV111" s="930">
        <v>2167724</v>
      </c>
      <c r="BW111" s="930"/>
      <c r="BX111" s="930"/>
      <c r="BY111" s="930"/>
      <c r="BZ111" s="930"/>
      <c r="CA111" s="930">
        <v>2060851</v>
      </c>
      <c r="CB111" s="930"/>
      <c r="CC111" s="930"/>
      <c r="CD111" s="930"/>
      <c r="CE111" s="930"/>
      <c r="CF111" s="924">
        <v>12.2</v>
      </c>
      <c r="CG111" s="925"/>
      <c r="CH111" s="925"/>
      <c r="CI111" s="925"/>
      <c r="CJ111" s="925"/>
      <c r="CK111" s="952"/>
      <c r="CL111" s="953"/>
      <c r="CM111" s="926" t="s">
        <v>419</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122</v>
      </c>
      <c r="DH111" s="930"/>
      <c r="DI111" s="930"/>
      <c r="DJ111" s="930"/>
      <c r="DK111" s="930"/>
      <c r="DL111" s="930" t="s">
        <v>122</v>
      </c>
      <c r="DM111" s="930"/>
      <c r="DN111" s="930"/>
      <c r="DO111" s="930"/>
      <c r="DP111" s="930"/>
      <c r="DQ111" s="930" t="s">
        <v>122</v>
      </c>
      <c r="DR111" s="930"/>
      <c r="DS111" s="930"/>
      <c r="DT111" s="930"/>
      <c r="DU111" s="930"/>
      <c r="DV111" s="931" t="s">
        <v>122</v>
      </c>
      <c r="DW111" s="931"/>
      <c r="DX111" s="931"/>
      <c r="DY111" s="931"/>
      <c r="DZ111" s="932"/>
    </row>
    <row r="112" spans="1:131" s="230" customFormat="1" ht="26.25" customHeight="1" x14ac:dyDescent="0.2">
      <c r="A112" s="956" t="s">
        <v>420</v>
      </c>
      <c r="B112" s="957"/>
      <c r="C112" s="927" t="s">
        <v>421</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122</v>
      </c>
      <c r="AB112" s="963"/>
      <c r="AC112" s="963"/>
      <c r="AD112" s="963"/>
      <c r="AE112" s="964"/>
      <c r="AF112" s="965" t="s">
        <v>122</v>
      </c>
      <c r="AG112" s="963"/>
      <c r="AH112" s="963"/>
      <c r="AI112" s="963"/>
      <c r="AJ112" s="964"/>
      <c r="AK112" s="965" t="s">
        <v>122</v>
      </c>
      <c r="AL112" s="963"/>
      <c r="AM112" s="963"/>
      <c r="AN112" s="963"/>
      <c r="AO112" s="964"/>
      <c r="AP112" s="966" t="s">
        <v>122</v>
      </c>
      <c r="AQ112" s="967"/>
      <c r="AR112" s="967"/>
      <c r="AS112" s="967"/>
      <c r="AT112" s="968"/>
      <c r="AU112" s="912"/>
      <c r="AV112" s="913"/>
      <c r="AW112" s="913"/>
      <c r="AX112" s="913"/>
      <c r="AY112" s="913"/>
      <c r="AZ112" s="926" t="s">
        <v>422</v>
      </c>
      <c r="BA112" s="927"/>
      <c r="BB112" s="927"/>
      <c r="BC112" s="927"/>
      <c r="BD112" s="927"/>
      <c r="BE112" s="927"/>
      <c r="BF112" s="927"/>
      <c r="BG112" s="927"/>
      <c r="BH112" s="927"/>
      <c r="BI112" s="927"/>
      <c r="BJ112" s="927"/>
      <c r="BK112" s="927"/>
      <c r="BL112" s="927"/>
      <c r="BM112" s="927"/>
      <c r="BN112" s="927"/>
      <c r="BO112" s="927"/>
      <c r="BP112" s="928"/>
      <c r="BQ112" s="929">
        <v>15186402</v>
      </c>
      <c r="BR112" s="930"/>
      <c r="BS112" s="930"/>
      <c r="BT112" s="930"/>
      <c r="BU112" s="930"/>
      <c r="BV112" s="930">
        <v>14115437</v>
      </c>
      <c r="BW112" s="930"/>
      <c r="BX112" s="930"/>
      <c r="BY112" s="930"/>
      <c r="BZ112" s="930"/>
      <c r="CA112" s="930">
        <v>14036316</v>
      </c>
      <c r="CB112" s="930"/>
      <c r="CC112" s="930"/>
      <c r="CD112" s="930"/>
      <c r="CE112" s="930"/>
      <c r="CF112" s="924">
        <v>83.1</v>
      </c>
      <c r="CG112" s="925"/>
      <c r="CH112" s="925"/>
      <c r="CI112" s="925"/>
      <c r="CJ112" s="925"/>
      <c r="CK112" s="952"/>
      <c r="CL112" s="953"/>
      <c r="CM112" s="926" t="s">
        <v>423</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122</v>
      </c>
      <c r="DH112" s="930"/>
      <c r="DI112" s="930"/>
      <c r="DJ112" s="930"/>
      <c r="DK112" s="930"/>
      <c r="DL112" s="930" t="s">
        <v>122</v>
      </c>
      <c r="DM112" s="930"/>
      <c r="DN112" s="930"/>
      <c r="DO112" s="930"/>
      <c r="DP112" s="930"/>
      <c r="DQ112" s="930" t="s">
        <v>122</v>
      </c>
      <c r="DR112" s="930"/>
      <c r="DS112" s="930"/>
      <c r="DT112" s="930"/>
      <c r="DU112" s="930"/>
      <c r="DV112" s="931" t="s">
        <v>122</v>
      </c>
      <c r="DW112" s="931"/>
      <c r="DX112" s="931"/>
      <c r="DY112" s="931"/>
      <c r="DZ112" s="932"/>
    </row>
    <row r="113" spans="1:130" s="230" customFormat="1" ht="26.25" customHeight="1" x14ac:dyDescent="0.2">
      <c r="A113" s="958"/>
      <c r="B113" s="959"/>
      <c r="C113" s="927" t="s">
        <v>424</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1172029</v>
      </c>
      <c r="AB113" s="942"/>
      <c r="AC113" s="942"/>
      <c r="AD113" s="942"/>
      <c r="AE113" s="943"/>
      <c r="AF113" s="944">
        <v>1189066</v>
      </c>
      <c r="AG113" s="942"/>
      <c r="AH113" s="942"/>
      <c r="AI113" s="942"/>
      <c r="AJ113" s="943"/>
      <c r="AK113" s="944">
        <v>1254002</v>
      </c>
      <c r="AL113" s="942"/>
      <c r="AM113" s="942"/>
      <c r="AN113" s="942"/>
      <c r="AO113" s="943"/>
      <c r="AP113" s="945">
        <v>7.4</v>
      </c>
      <c r="AQ113" s="946"/>
      <c r="AR113" s="946"/>
      <c r="AS113" s="946"/>
      <c r="AT113" s="947"/>
      <c r="AU113" s="912"/>
      <c r="AV113" s="913"/>
      <c r="AW113" s="913"/>
      <c r="AX113" s="913"/>
      <c r="AY113" s="913"/>
      <c r="AZ113" s="926" t="s">
        <v>425</v>
      </c>
      <c r="BA113" s="927"/>
      <c r="BB113" s="927"/>
      <c r="BC113" s="927"/>
      <c r="BD113" s="927"/>
      <c r="BE113" s="927"/>
      <c r="BF113" s="927"/>
      <c r="BG113" s="927"/>
      <c r="BH113" s="927"/>
      <c r="BI113" s="927"/>
      <c r="BJ113" s="927"/>
      <c r="BK113" s="927"/>
      <c r="BL113" s="927"/>
      <c r="BM113" s="927"/>
      <c r="BN113" s="927"/>
      <c r="BO113" s="927"/>
      <c r="BP113" s="928"/>
      <c r="BQ113" s="929">
        <v>1074736</v>
      </c>
      <c r="BR113" s="930"/>
      <c r="BS113" s="930"/>
      <c r="BT113" s="930"/>
      <c r="BU113" s="930"/>
      <c r="BV113" s="930">
        <v>1442296</v>
      </c>
      <c r="BW113" s="930"/>
      <c r="BX113" s="930"/>
      <c r="BY113" s="930"/>
      <c r="BZ113" s="930"/>
      <c r="CA113" s="930">
        <v>1699095</v>
      </c>
      <c r="CB113" s="930"/>
      <c r="CC113" s="930"/>
      <c r="CD113" s="930"/>
      <c r="CE113" s="930"/>
      <c r="CF113" s="924">
        <v>10.1</v>
      </c>
      <c r="CG113" s="925"/>
      <c r="CH113" s="925"/>
      <c r="CI113" s="925"/>
      <c r="CJ113" s="925"/>
      <c r="CK113" s="952"/>
      <c r="CL113" s="953"/>
      <c r="CM113" s="926" t="s">
        <v>426</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v>75984</v>
      </c>
      <c r="DH113" s="963"/>
      <c r="DI113" s="963"/>
      <c r="DJ113" s="963"/>
      <c r="DK113" s="964"/>
      <c r="DL113" s="965" t="s">
        <v>122</v>
      </c>
      <c r="DM113" s="963"/>
      <c r="DN113" s="963"/>
      <c r="DO113" s="963"/>
      <c r="DP113" s="964"/>
      <c r="DQ113" s="965" t="s">
        <v>122</v>
      </c>
      <c r="DR113" s="963"/>
      <c r="DS113" s="963"/>
      <c r="DT113" s="963"/>
      <c r="DU113" s="964"/>
      <c r="DV113" s="966" t="s">
        <v>122</v>
      </c>
      <c r="DW113" s="967"/>
      <c r="DX113" s="967"/>
      <c r="DY113" s="967"/>
      <c r="DZ113" s="968"/>
    </row>
    <row r="114" spans="1:130" s="230" customFormat="1" ht="26.25" customHeight="1" x14ac:dyDescent="0.2">
      <c r="A114" s="958"/>
      <c r="B114" s="959"/>
      <c r="C114" s="927" t="s">
        <v>427</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138530</v>
      </c>
      <c r="AB114" s="963"/>
      <c r="AC114" s="963"/>
      <c r="AD114" s="963"/>
      <c r="AE114" s="964"/>
      <c r="AF114" s="965">
        <v>40420</v>
      </c>
      <c r="AG114" s="963"/>
      <c r="AH114" s="963"/>
      <c r="AI114" s="963"/>
      <c r="AJ114" s="964"/>
      <c r="AK114" s="965">
        <v>68668</v>
      </c>
      <c r="AL114" s="963"/>
      <c r="AM114" s="963"/>
      <c r="AN114" s="963"/>
      <c r="AO114" s="964"/>
      <c r="AP114" s="966">
        <v>0.4</v>
      </c>
      <c r="AQ114" s="967"/>
      <c r="AR114" s="967"/>
      <c r="AS114" s="967"/>
      <c r="AT114" s="968"/>
      <c r="AU114" s="912"/>
      <c r="AV114" s="913"/>
      <c r="AW114" s="913"/>
      <c r="AX114" s="913"/>
      <c r="AY114" s="913"/>
      <c r="AZ114" s="926" t="s">
        <v>428</v>
      </c>
      <c r="BA114" s="927"/>
      <c r="BB114" s="927"/>
      <c r="BC114" s="927"/>
      <c r="BD114" s="927"/>
      <c r="BE114" s="927"/>
      <c r="BF114" s="927"/>
      <c r="BG114" s="927"/>
      <c r="BH114" s="927"/>
      <c r="BI114" s="927"/>
      <c r="BJ114" s="927"/>
      <c r="BK114" s="927"/>
      <c r="BL114" s="927"/>
      <c r="BM114" s="927"/>
      <c r="BN114" s="927"/>
      <c r="BO114" s="927"/>
      <c r="BP114" s="928"/>
      <c r="BQ114" s="929">
        <v>4073752</v>
      </c>
      <c r="BR114" s="930"/>
      <c r="BS114" s="930"/>
      <c r="BT114" s="930"/>
      <c r="BU114" s="930"/>
      <c r="BV114" s="930">
        <v>4155964</v>
      </c>
      <c r="BW114" s="930"/>
      <c r="BX114" s="930"/>
      <c r="BY114" s="930"/>
      <c r="BZ114" s="930"/>
      <c r="CA114" s="930">
        <v>4207618</v>
      </c>
      <c r="CB114" s="930"/>
      <c r="CC114" s="930"/>
      <c r="CD114" s="930"/>
      <c r="CE114" s="930"/>
      <c r="CF114" s="924">
        <v>24.9</v>
      </c>
      <c r="CG114" s="925"/>
      <c r="CH114" s="925"/>
      <c r="CI114" s="925"/>
      <c r="CJ114" s="925"/>
      <c r="CK114" s="952"/>
      <c r="CL114" s="953"/>
      <c r="CM114" s="926" t="s">
        <v>429</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122</v>
      </c>
      <c r="DH114" s="963"/>
      <c r="DI114" s="963"/>
      <c r="DJ114" s="963"/>
      <c r="DK114" s="964"/>
      <c r="DL114" s="965" t="s">
        <v>122</v>
      </c>
      <c r="DM114" s="963"/>
      <c r="DN114" s="963"/>
      <c r="DO114" s="963"/>
      <c r="DP114" s="964"/>
      <c r="DQ114" s="965" t="s">
        <v>122</v>
      </c>
      <c r="DR114" s="963"/>
      <c r="DS114" s="963"/>
      <c r="DT114" s="963"/>
      <c r="DU114" s="964"/>
      <c r="DV114" s="966" t="s">
        <v>122</v>
      </c>
      <c r="DW114" s="967"/>
      <c r="DX114" s="967"/>
      <c r="DY114" s="967"/>
      <c r="DZ114" s="968"/>
    </row>
    <row r="115" spans="1:130" s="230" customFormat="1" ht="26.25" customHeight="1" x14ac:dyDescent="0.2">
      <c r="A115" s="958"/>
      <c r="B115" s="959"/>
      <c r="C115" s="927" t="s">
        <v>430</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4097339</v>
      </c>
      <c r="AB115" s="942"/>
      <c r="AC115" s="942"/>
      <c r="AD115" s="942"/>
      <c r="AE115" s="943"/>
      <c r="AF115" s="944">
        <v>893468</v>
      </c>
      <c r="AG115" s="942"/>
      <c r="AH115" s="942"/>
      <c r="AI115" s="942"/>
      <c r="AJ115" s="943"/>
      <c r="AK115" s="944">
        <v>106872</v>
      </c>
      <c r="AL115" s="942"/>
      <c r="AM115" s="942"/>
      <c r="AN115" s="942"/>
      <c r="AO115" s="943"/>
      <c r="AP115" s="945">
        <v>0.6</v>
      </c>
      <c r="AQ115" s="946"/>
      <c r="AR115" s="946"/>
      <c r="AS115" s="946"/>
      <c r="AT115" s="947"/>
      <c r="AU115" s="912"/>
      <c r="AV115" s="913"/>
      <c r="AW115" s="913"/>
      <c r="AX115" s="913"/>
      <c r="AY115" s="913"/>
      <c r="AZ115" s="926" t="s">
        <v>431</v>
      </c>
      <c r="BA115" s="927"/>
      <c r="BB115" s="927"/>
      <c r="BC115" s="927"/>
      <c r="BD115" s="927"/>
      <c r="BE115" s="927"/>
      <c r="BF115" s="927"/>
      <c r="BG115" s="927"/>
      <c r="BH115" s="927"/>
      <c r="BI115" s="927"/>
      <c r="BJ115" s="927"/>
      <c r="BK115" s="927"/>
      <c r="BL115" s="927"/>
      <c r="BM115" s="927"/>
      <c r="BN115" s="927"/>
      <c r="BO115" s="927"/>
      <c r="BP115" s="928"/>
      <c r="BQ115" s="929" t="s">
        <v>122</v>
      </c>
      <c r="BR115" s="930"/>
      <c r="BS115" s="930"/>
      <c r="BT115" s="930"/>
      <c r="BU115" s="930"/>
      <c r="BV115" s="930" t="s">
        <v>122</v>
      </c>
      <c r="BW115" s="930"/>
      <c r="BX115" s="930"/>
      <c r="BY115" s="930"/>
      <c r="BZ115" s="930"/>
      <c r="CA115" s="930" t="s">
        <v>122</v>
      </c>
      <c r="CB115" s="930"/>
      <c r="CC115" s="930"/>
      <c r="CD115" s="930"/>
      <c r="CE115" s="930"/>
      <c r="CF115" s="924" t="s">
        <v>122</v>
      </c>
      <c r="CG115" s="925"/>
      <c r="CH115" s="925"/>
      <c r="CI115" s="925"/>
      <c r="CJ115" s="925"/>
      <c r="CK115" s="952"/>
      <c r="CL115" s="953"/>
      <c r="CM115" s="926" t="s">
        <v>432</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122</v>
      </c>
      <c r="DH115" s="963"/>
      <c r="DI115" s="963"/>
      <c r="DJ115" s="963"/>
      <c r="DK115" s="964"/>
      <c r="DL115" s="965" t="s">
        <v>122</v>
      </c>
      <c r="DM115" s="963"/>
      <c r="DN115" s="963"/>
      <c r="DO115" s="963"/>
      <c r="DP115" s="964"/>
      <c r="DQ115" s="965" t="s">
        <v>122</v>
      </c>
      <c r="DR115" s="963"/>
      <c r="DS115" s="963"/>
      <c r="DT115" s="963"/>
      <c r="DU115" s="964"/>
      <c r="DV115" s="966" t="s">
        <v>122</v>
      </c>
      <c r="DW115" s="967"/>
      <c r="DX115" s="967"/>
      <c r="DY115" s="967"/>
      <c r="DZ115" s="968"/>
    </row>
    <row r="116" spans="1:130" s="230" customFormat="1" ht="26.25" customHeight="1" x14ac:dyDescent="0.2">
      <c r="A116" s="960"/>
      <c r="B116" s="961"/>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122</v>
      </c>
      <c r="AB116" s="963"/>
      <c r="AC116" s="963"/>
      <c r="AD116" s="963"/>
      <c r="AE116" s="964"/>
      <c r="AF116" s="965" t="s">
        <v>122</v>
      </c>
      <c r="AG116" s="963"/>
      <c r="AH116" s="963"/>
      <c r="AI116" s="963"/>
      <c r="AJ116" s="964"/>
      <c r="AK116" s="965" t="s">
        <v>122</v>
      </c>
      <c r="AL116" s="963"/>
      <c r="AM116" s="963"/>
      <c r="AN116" s="963"/>
      <c r="AO116" s="964"/>
      <c r="AP116" s="966" t="s">
        <v>122</v>
      </c>
      <c r="AQ116" s="967"/>
      <c r="AR116" s="967"/>
      <c r="AS116" s="967"/>
      <c r="AT116" s="968"/>
      <c r="AU116" s="912"/>
      <c r="AV116" s="913"/>
      <c r="AW116" s="913"/>
      <c r="AX116" s="913"/>
      <c r="AY116" s="913"/>
      <c r="AZ116" s="971" t="s">
        <v>434</v>
      </c>
      <c r="BA116" s="972"/>
      <c r="BB116" s="972"/>
      <c r="BC116" s="972"/>
      <c r="BD116" s="972"/>
      <c r="BE116" s="972"/>
      <c r="BF116" s="972"/>
      <c r="BG116" s="972"/>
      <c r="BH116" s="972"/>
      <c r="BI116" s="972"/>
      <c r="BJ116" s="972"/>
      <c r="BK116" s="972"/>
      <c r="BL116" s="972"/>
      <c r="BM116" s="972"/>
      <c r="BN116" s="972"/>
      <c r="BO116" s="972"/>
      <c r="BP116" s="973"/>
      <c r="BQ116" s="929" t="s">
        <v>122</v>
      </c>
      <c r="BR116" s="930"/>
      <c r="BS116" s="930"/>
      <c r="BT116" s="930"/>
      <c r="BU116" s="930"/>
      <c r="BV116" s="930" t="s">
        <v>122</v>
      </c>
      <c r="BW116" s="930"/>
      <c r="BX116" s="930"/>
      <c r="BY116" s="930"/>
      <c r="BZ116" s="930"/>
      <c r="CA116" s="930" t="s">
        <v>122</v>
      </c>
      <c r="CB116" s="930"/>
      <c r="CC116" s="930"/>
      <c r="CD116" s="930"/>
      <c r="CE116" s="930"/>
      <c r="CF116" s="924" t="s">
        <v>122</v>
      </c>
      <c r="CG116" s="925"/>
      <c r="CH116" s="925"/>
      <c r="CI116" s="925"/>
      <c r="CJ116" s="925"/>
      <c r="CK116" s="952"/>
      <c r="CL116" s="953"/>
      <c r="CM116" s="926" t="s">
        <v>435</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122</v>
      </c>
      <c r="DH116" s="963"/>
      <c r="DI116" s="963"/>
      <c r="DJ116" s="963"/>
      <c r="DK116" s="964"/>
      <c r="DL116" s="965" t="s">
        <v>122</v>
      </c>
      <c r="DM116" s="963"/>
      <c r="DN116" s="963"/>
      <c r="DO116" s="963"/>
      <c r="DP116" s="964"/>
      <c r="DQ116" s="965" t="s">
        <v>122</v>
      </c>
      <c r="DR116" s="963"/>
      <c r="DS116" s="963"/>
      <c r="DT116" s="963"/>
      <c r="DU116" s="964"/>
      <c r="DV116" s="966" t="s">
        <v>122</v>
      </c>
      <c r="DW116" s="967"/>
      <c r="DX116" s="967"/>
      <c r="DY116" s="967"/>
      <c r="DZ116" s="968"/>
    </row>
    <row r="117" spans="1:130" s="230" customFormat="1" ht="26.25" customHeight="1" x14ac:dyDescent="0.2">
      <c r="A117" s="91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436</v>
      </c>
      <c r="Z117" s="898"/>
      <c r="AA117" s="982">
        <v>7898431</v>
      </c>
      <c r="AB117" s="983"/>
      <c r="AC117" s="983"/>
      <c r="AD117" s="983"/>
      <c r="AE117" s="984"/>
      <c r="AF117" s="985">
        <v>4695960</v>
      </c>
      <c r="AG117" s="983"/>
      <c r="AH117" s="983"/>
      <c r="AI117" s="983"/>
      <c r="AJ117" s="984"/>
      <c r="AK117" s="985">
        <v>4094531</v>
      </c>
      <c r="AL117" s="983"/>
      <c r="AM117" s="983"/>
      <c r="AN117" s="983"/>
      <c r="AO117" s="984"/>
      <c r="AP117" s="986"/>
      <c r="AQ117" s="987"/>
      <c r="AR117" s="987"/>
      <c r="AS117" s="987"/>
      <c r="AT117" s="988"/>
      <c r="AU117" s="912"/>
      <c r="AV117" s="913"/>
      <c r="AW117" s="913"/>
      <c r="AX117" s="913"/>
      <c r="AY117" s="913"/>
      <c r="AZ117" s="978" t="s">
        <v>437</v>
      </c>
      <c r="BA117" s="979"/>
      <c r="BB117" s="979"/>
      <c r="BC117" s="979"/>
      <c r="BD117" s="979"/>
      <c r="BE117" s="979"/>
      <c r="BF117" s="979"/>
      <c r="BG117" s="979"/>
      <c r="BH117" s="979"/>
      <c r="BI117" s="979"/>
      <c r="BJ117" s="979"/>
      <c r="BK117" s="979"/>
      <c r="BL117" s="979"/>
      <c r="BM117" s="979"/>
      <c r="BN117" s="979"/>
      <c r="BO117" s="979"/>
      <c r="BP117" s="980"/>
      <c r="BQ117" s="929" t="s">
        <v>122</v>
      </c>
      <c r="BR117" s="930"/>
      <c r="BS117" s="930"/>
      <c r="BT117" s="930"/>
      <c r="BU117" s="930"/>
      <c r="BV117" s="930" t="s">
        <v>122</v>
      </c>
      <c r="BW117" s="930"/>
      <c r="BX117" s="930"/>
      <c r="BY117" s="930"/>
      <c r="BZ117" s="930"/>
      <c r="CA117" s="930" t="s">
        <v>122</v>
      </c>
      <c r="CB117" s="930"/>
      <c r="CC117" s="930"/>
      <c r="CD117" s="930"/>
      <c r="CE117" s="930"/>
      <c r="CF117" s="924" t="s">
        <v>122</v>
      </c>
      <c r="CG117" s="925"/>
      <c r="CH117" s="925"/>
      <c r="CI117" s="925"/>
      <c r="CJ117" s="925"/>
      <c r="CK117" s="952"/>
      <c r="CL117" s="953"/>
      <c r="CM117" s="926" t="s">
        <v>438</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122</v>
      </c>
      <c r="DH117" s="963"/>
      <c r="DI117" s="963"/>
      <c r="DJ117" s="963"/>
      <c r="DK117" s="964"/>
      <c r="DL117" s="965" t="s">
        <v>122</v>
      </c>
      <c r="DM117" s="963"/>
      <c r="DN117" s="963"/>
      <c r="DO117" s="963"/>
      <c r="DP117" s="964"/>
      <c r="DQ117" s="965" t="s">
        <v>122</v>
      </c>
      <c r="DR117" s="963"/>
      <c r="DS117" s="963"/>
      <c r="DT117" s="963"/>
      <c r="DU117" s="964"/>
      <c r="DV117" s="966" t="s">
        <v>122</v>
      </c>
      <c r="DW117" s="967"/>
      <c r="DX117" s="967"/>
      <c r="DY117" s="967"/>
      <c r="DZ117" s="968"/>
    </row>
    <row r="118" spans="1:130" s="230" customFormat="1" ht="26.25" customHeight="1" x14ac:dyDescent="0.2">
      <c r="A118" s="916" t="s">
        <v>412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409</v>
      </c>
      <c r="AB118" s="897"/>
      <c r="AC118" s="897"/>
      <c r="AD118" s="897"/>
      <c r="AE118" s="898"/>
      <c r="AF118" s="896" t="s">
        <v>410</v>
      </c>
      <c r="AG118" s="897"/>
      <c r="AH118" s="897"/>
      <c r="AI118" s="897"/>
      <c r="AJ118" s="898"/>
      <c r="AK118" s="896" t="s">
        <v>294</v>
      </c>
      <c r="AL118" s="897"/>
      <c r="AM118" s="897"/>
      <c r="AN118" s="897"/>
      <c r="AO118" s="898"/>
      <c r="AP118" s="974" t="s">
        <v>411</v>
      </c>
      <c r="AQ118" s="975"/>
      <c r="AR118" s="975"/>
      <c r="AS118" s="975"/>
      <c r="AT118" s="976"/>
      <c r="AU118" s="912"/>
      <c r="AV118" s="913"/>
      <c r="AW118" s="913"/>
      <c r="AX118" s="913"/>
      <c r="AY118" s="913"/>
      <c r="AZ118" s="977" t="s">
        <v>439</v>
      </c>
      <c r="BA118" s="969"/>
      <c r="BB118" s="969"/>
      <c r="BC118" s="969"/>
      <c r="BD118" s="969"/>
      <c r="BE118" s="969"/>
      <c r="BF118" s="969"/>
      <c r="BG118" s="969"/>
      <c r="BH118" s="969"/>
      <c r="BI118" s="969"/>
      <c r="BJ118" s="969"/>
      <c r="BK118" s="969"/>
      <c r="BL118" s="969"/>
      <c r="BM118" s="969"/>
      <c r="BN118" s="969"/>
      <c r="BO118" s="969"/>
      <c r="BP118" s="970"/>
      <c r="BQ118" s="1003" t="s">
        <v>122</v>
      </c>
      <c r="BR118" s="1004"/>
      <c r="BS118" s="1004"/>
      <c r="BT118" s="1004"/>
      <c r="BU118" s="1004"/>
      <c r="BV118" s="1004" t="s">
        <v>122</v>
      </c>
      <c r="BW118" s="1004"/>
      <c r="BX118" s="1004"/>
      <c r="BY118" s="1004"/>
      <c r="BZ118" s="1004"/>
      <c r="CA118" s="1004" t="s">
        <v>122</v>
      </c>
      <c r="CB118" s="1004"/>
      <c r="CC118" s="1004"/>
      <c r="CD118" s="1004"/>
      <c r="CE118" s="1004"/>
      <c r="CF118" s="924" t="s">
        <v>122</v>
      </c>
      <c r="CG118" s="925"/>
      <c r="CH118" s="925"/>
      <c r="CI118" s="925"/>
      <c r="CJ118" s="925"/>
      <c r="CK118" s="952"/>
      <c r="CL118" s="953"/>
      <c r="CM118" s="926" t="s">
        <v>440</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122</v>
      </c>
      <c r="DH118" s="963"/>
      <c r="DI118" s="963"/>
      <c r="DJ118" s="963"/>
      <c r="DK118" s="964"/>
      <c r="DL118" s="965" t="s">
        <v>122</v>
      </c>
      <c r="DM118" s="963"/>
      <c r="DN118" s="963"/>
      <c r="DO118" s="963"/>
      <c r="DP118" s="964"/>
      <c r="DQ118" s="965" t="s">
        <v>122</v>
      </c>
      <c r="DR118" s="963"/>
      <c r="DS118" s="963"/>
      <c r="DT118" s="963"/>
      <c r="DU118" s="964"/>
      <c r="DV118" s="966" t="s">
        <v>122</v>
      </c>
      <c r="DW118" s="967"/>
      <c r="DX118" s="967"/>
      <c r="DY118" s="967"/>
      <c r="DZ118" s="968"/>
    </row>
    <row r="119" spans="1:130" s="230" customFormat="1" ht="26.25" customHeight="1" x14ac:dyDescent="0.2">
      <c r="A119" s="1060" t="s">
        <v>415</v>
      </c>
      <c r="B119" s="951"/>
      <c r="C119" s="933" t="s">
        <v>416</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v>4020109</v>
      </c>
      <c r="AB119" s="904"/>
      <c r="AC119" s="904"/>
      <c r="AD119" s="904"/>
      <c r="AE119" s="905"/>
      <c r="AF119" s="906">
        <v>816238</v>
      </c>
      <c r="AG119" s="904"/>
      <c r="AH119" s="904"/>
      <c r="AI119" s="904"/>
      <c r="AJ119" s="905"/>
      <c r="AK119" s="906">
        <v>106872</v>
      </c>
      <c r="AL119" s="904"/>
      <c r="AM119" s="904"/>
      <c r="AN119" s="904"/>
      <c r="AO119" s="905"/>
      <c r="AP119" s="907">
        <v>0.6</v>
      </c>
      <c r="AQ119" s="908"/>
      <c r="AR119" s="908"/>
      <c r="AS119" s="908"/>
      <c r="AT119" s="909"/>
      <c r="AU119" s="914"/>
      <c r="AV119" s="915"/>
      <c r="AW119" s="915"/>
      <c r="AX119" s="915"/>
      <c r="AY119" s="915"/>
      <c r="AZ119" s="251" t="s">
        <v>177</v>
      </c>
      <c r="BA119" s="251"/>
      <c r="BB119" s="251"/>
      <c r="BC119" s="251"/>
      <c r="BD119" s="251"/>
      <c r="BE119" s="251"/>
      <c r="BF119" s="251"/>
      <c r="BG119" s="251"/>
      <c r="BH119" s="251"/>
      <c r="BI119" s="251"/>
      <c r="BJ119" s="251"/>
      <c r="BK119" s="251"/>
      <c r="BL119" s="251"/>
      <c r="BM119" s="251"/>
      <c r="BN119" s="251"/>
      <c r="BO119" s="981" t="s">
        <v>441</v>
      </c>
      <c r="BP119" s="1009"/>
      <c r="BQ119" s="1003">
        <v>52196015</v>
      </c>
      <c r="BR119" s="1004"/>
      <c r="BS119" s="1004"/>
      <c r="BT119" s="1004"/>
      <c r="BU119" s="1004"/>
      <c r="BV119" s="1004">
        <v>54220163</v>
      </c>
      <c r="BW119" s="1004"/>
      <c r="BX119" s="1004"/>
      <c r="BY119" s="1004"/>
      <c r="BZ119" s="1004"/>
      <c r="CA119" s="1004">
        <v>53735900</v>
      </c>
      <c r="CB119" s="1004"/>
      <c r="CC119" s="1004"/>
      <c r="CD119" s="1004"/>
      <c r="CE119" s="1004"/>
      <c r="CF119" s="1005"/>
      <c r="CG119" s="1006"/>
      <c r="CH119" s="1006"/>
      <c r="CI119" s="1006"/>
      <c r="CJ119" s="1007"/>
      <c r="CK119" s="954"/>
      <c r="CL119" s="955"/>
      <c r="CM119" s="977" t="s">
        <v>442</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122</v>
      </c>
      <c r="DH119" s="990"/>
      <c r="DI119" s="990"/>
      <c r="DJ119" s="990"/>
      <c r="DK119" s="991"/>
      <c r="DL119" s="989" t="s">
        <v>122</v>
      </c>
      <c r="DM119" s="990"/>
      <c r="DN119" s="990"/>
      <c r="DO119" s="990"/>
      <c r="DP119" s="991"/>
      <c r="DQ119" s="989" t="s">
        <v>122</v>
      </c>
      <c r="DR119" s="990"/>
      <c r="DS119" s="990"/>
      <c r="DT119" s="990"/>
      <c r="DU119" s="991"/>
      <c r="DV119" s="992" t="s">
        <v>122</v>
      </c>
      <c r="DW119" s="993"/>
      <c r="DX119" s="993"/>
      <c r="DY119" s="993"/>
      <c r="DZ119" s="994"/>
    </row>
    <row r="120" spans="1:130" s="230" customFormat="1" ht="26.25" customHeight="1" x14ac:dyDescent="0.2">
      <c r="A120" s="1061"/>
      <c r="B120" s="953"/>
      <c r="C120" s="926" t="s">
        <v>419</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122</v>
      </c>
      <c r="AB120" s="963"/>
      <c r="AC120" s="963"/>
      <c r="AD120" s="963"/>
      <c r="AE120" s="964"/>
      <c r="AF120" s="965" t="s">
        <v>122</v>
      </c>
      <c r="AG120" s="963"/>
      <c r="AH120" s="963"/>
      <c r="AI120" s="963"/>
      <c r="AJ120" s="964"/>
      <c r="AK120" s="965" t="s">
        <v>122</v>
      </c>
      <c r="AL120" s="963"/>
      <c r="AM120" s="963"/>
      <c r="AN120" s="963"/>
      <c r="AO120" s="964"/>
      <c r="AP120" s="966" t="s">
        <v>122</v>
      </c>
      <c r="AQ120" s="967"/>
      <c r="AR120" s="967"/>
      <c r="AS120" s="967"/>
      <c r="AT120" s="968"/>
      <c r="AU120" s="995" t="s">
        <v>443</v>
      </c>
      <c r="AV120" s="996"/>
      <c r="AW120" s="996"/>
      <c r="AX120" s="996"/>
      <c r="AY120" s="997"/>
      <c r="AZ120" s="933" t="s">
        <v>444</v>
      </c>
      <c r="BA120" s="901"/>
      <c r="BB120" s="901"/>
      <c r="BC120" s="901"/>
      <c r="BD120" s="901"/>
      <c r="BE120" s="901"/>
      <c r="BF120" s="901"/>
      <c r="BG120" s="901"/>
      <c r="BH120" s="901"/>
      <c r="BI120" s="901"/>
      <c r="BJ120" s="901"/>
      <c r="BK120" s="901"/>
      <c r="BL120" s="901"/>
      <c r="BM120" s="901"/>
      <c r="BN120" s="901"/>
      <c r="BO120" s="901"/>
      <c r="BP120" s="902"/>
      <c r="BQ120" s="934">
        <v>9890640</v>
      </c>
      <c r="BR120" s="935"/>
      <c r="BS120" s="935"/>
      <c r="BT120" s="935"/>
      <c r="BU120" s="935"/>
      <c r="BV120" s="935">
        <v>9940093</v>
      </c>
      <c r="BW120" s="935"/>
      <c r="BX120" s="935"/>
      <c r="BY120" s="935"/>
      <c r="BZ120" s="935"/>
      <c r="CA120" s="935">
        <v>10151357</v>
      </c>
      <c r="CB120" s="935"/>
      <c r="CC120" s="935"/>
      <c r="CD120" s="935"/>
      <c r="CE120" s="935"/>
      <c r="CF120" s="948">
        <v>60.1</v>
      </c>
      <c r="CG120" s="949"/>
      <c r="CH120" s="949"/>
      <c r="CI120" s="949"/>
      <c r="CJ120" s="949"/>
      <c r="CK120" s="1010" t="s">
        <v>445</v>
      </c>
      <c r="CL120" s="1011"/>
      <c r="CM120" s="1011"/>
      <c r="CN120" s="1011"/>
      <c r="CO120" s="1012"/>
      <c r="CP120" s="1018" t="s">
        <v>394</v>
      </c>
      <c r="CQ120" s="1019"/>
      <c r="CR120" s="1019"/>
      <c r="CS120" s="1019"/>
      <c r="CT120" s="1019"/>
      <c r="CU120" s="1019"/>
      <c r="CV120" s="1019"/>
      <c r="CW120" s="1019"/>
      <c r="CX120" s="1019"/>
      <c r="CY120" s="1019"/>
      <c r="CZ120" s="1019"/>
      <c r="DA120" s="1019"/>
      <c r="DB120" s="1019"/>
      <c r="DC120" s="1019"/>
      <c r="DD120" s="1019"/>
      <c r="DE120" s="1019"/>
      <c r="DF120" s="1020"/>
      <c r="DG120" s="934">
        <v>12422268</v>
      </c>
      <c r="DH120" s="935"/>
      <c r="DI120" s="935"/>
      <c r="DJ120" s="935"/>
      <c r="DK120" s="935"/>
      <c r="DL120" s="935">
        <v>11807897</v>
      </c>
      <c r="DM120" s="935"/>
      <c r="DN120" s="935"/>
      <c r="DO120" s="935"/>
      <c r="DP120" s="935"/>
      <c r="DQ120" s="935">
        <v>11856779</v>
      </c>
      <c r="DR120" s="935"/>
      <c r="DS120" s="935"/>
      <c r="DT120" s="935"/>
      <c r="DU120" s="935"/>
      <c r="DV120" s="936">
        <v>70.2</v>
      </c>
      <c r="DW120" s="936"/>
      <c r="DX120" s="936"/>
      <c r="DY120" s="936"/>
      <c r="DZ120" s="937"/>
    </row>
    <row r="121" spans="1:130" s="230" customFormat="1" ht="26.25" customHeight="1" x14ac:dyDescent="0.2">
      <c r="A121" s="1061"/>
      <c r="B121" s="953"/>
      <c r="C121" s="978" t="s">
        <v>446</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v>77230</v>
      </c>
      <c r="AB121" s="963"/>
      <c r="AC121" s="963"/>
      <c r="AD121" s="963"/>
      <c r="AE121" s="964"/>
      <c r="AF121" s="965">
        <v>77230</v>
      </c>
      <c r="AG121" s="963"/>
      <c r="AH121" s="963"/>
      <c r="AI121" s="963"/>
      <c r="AJ121" s="964"/>
      <c r="AK121" s="965" t="s">
        <v>122</v>
      </c>
      <c r="AL121" s="963"/>
      <c r="AM121" s="963"/>
      <c r="AN121" s="963"/>
      <c r="AO121" s="964"/>
      <c r="AP121" s="966" t="s">
        <v>122</v>
      </c>
      <c r="AQ121" s="967"/>
      <c r="AR121" s="967"/>
      <c r="AS121" s="967"/>
      <c r="AT121" s="968"/>
      <c r="AU121" s="998"/>
      <c r="AV121" s="999"/>
      <c r="AW121" s="999"/>
      <c r="AX121" s="999"/>
      <c r="AY121" s="1000"/>
      <c r="AZ121" s="926" t="s">
        <v>447</v>
      </c>
      <c r="BA121" s="927"/>
      <c r="BB121" s="927"/>
      <c r="BC121" s="927"/>
      <c r="BD121" s="927"/>
      <c r="BE121" s="927"/>
      <c r="BF121" s="927"/>
      <c r="BG121" s="927"/>
      <c r="BH121" s="927"/>
      <c r="BI121" s="927"/>
      <c r="BJ121" s="927"/>
      <c r="BK121" s="927"/>
      <c r="BL121" s="927"/>
      <c r="BM121" s="927"/>
      <c r="BN121" s="927"/>
      <c r="BO121" s="927"/>
      <c r="BP121" s="928"/>
      <c r="BQ121" s="929">
        <v>8357613</v>
      </c>
      <c r="BR121" s="930"/>
      <c r="BS121" s="930"/>
      <c r="BT121" s="930"/>
      <c r="BU121" s="930"/>
      <c r="BV121" s="930">
        <v>9177484</v>
      </c>
      <c r="BW121" s="930"/>
      <c r="BX121" s="930"/>
      <c r="BY121" s="930"/>
      <c r="BZ121" s="930"/>
      <c r="CA121" s="930">
        <v>9846702</v>
      </c>
      <c r="CB121" s="930"/>
      <c r="CC121" s="930"/>
      <c r="CD121" s="930"/>
      <c r="CE121" s="930"/>
      <c r="CF121" s="924">
        <v>58.3</v>
      </c>
      <c r="CG121" s="925"/>
      <c r="CH121" s="925"/>
      <c r="CI121" s="925"/>
      <c r="CJ121" s="925"/>
      <c r="CK121" s="1013"/>
      <c r="CL121" s="1014"/>
      <c r="CM121" s="1014"/>
      <c r="CN121" s="1014"/>
      <c r="CO121" s="1015"/>
      <c r="CP121" s="1023" t="s">
        <v>393</v>
      </c>
      <c r="CQ121" s="1024"/>
      <c r="CR121" s="1024"/>
      <c r="CS121" s="1024"/>
      <c r="CT121" s="1024"/>
      <c r="CU121" s="1024"/>
      <c r="CV121" s="1024"/>
      <c r="CW121" s="1024"/>
      <c r="CX121" s="1024"/>
      <c r="CY121" s="1024"/>
      <c r="CZ121" s="1024"/>
      <c r="DA121" s="1024"/>
      <c r="DB121" s="1024"/>
      <c r="DC121" s="1024"/>
      <c r="DD121" s="1024"/>
      <c r="DE121" s="1024"/>
      <c r="DF121" s="1025"/>
      <c r="DG121" s="929">
        <v>2608269</v>
      </c>
      <c r="DH121" s="930"/>
      <c r="DI121" s="930"/>
      <c r="DJ121" s="930"/>
      <c r="DK121" s="930"/>
      <c r="DL121" s="930">
        <v>2160375</v>
      </c>
      <c r="DM121" s="930"/>
      <c r="DN121" s="930"/>
      <c r="DO121" s="930"/>
      <c r="DP121" s="930"/>
      <c r="DQ121" s="930">
        <v>2041205</v>
      </c>
      <c r="DR121" s="930"/>
      <c r="DS121" s="930"/>
      <c r="DT121" s="930"/>
      <c r="DU121" s="930"/>
      <c r="DV121" s="931">
        <v>12.1</v>
      </c>
      <c r="DW121" s="931"/>
      <c r="DX121" s="931"/>
      <c r="DY121" s="931"/>
      <c r="DZ121" s="932"/>
    </row>
    <row r="122" spans="1:130" s="230" customFormat="1" ht="26.25" customHeight="1" x14ac:dyDescent="0.2">
      <c r="A122" s="1061"/>
      <c r="B122" s="953"/>
      <c r="C122" s="926" t="s">
        <v>429</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122</v>
      </c>
      <c r="AB122" s="963"/>
      <c r="AC122" s="963"/>
      <c r="AD122" s="963"/>
      <c r="AE122" s="964"/>
      <c r="AF122" s="965" t="s">
        <v>122</v>
      </c>
      <c r="AG122" s="963"/>
      <c r="AH122" s="963"/>
      <c r="AI122" s="963"/>
      <c r="AJ122" s="964"/>
      <c r="AK122" s="965" t="s">
        <v>122</v>
      </c>
      <c r="AL122" s="963"/>
      <c r="AM122" s="963"/>
      <c r="AN122" s="963"/>
      <c r="AO122" s="964"/>
      <c r="AP122" s="966" t="s">
        <v>122</v>
      </c>
      <c r="AQ122" s="967"/>
      <c r="AR122" s="967"/>
      <c r="AS122" s="967"/>
      <c r="AT122" s="968"/>
      <c r="AU122" s="998"/>
      <c r="AV122" s="999"/>
      <c r="AW122" s="999"/>
      <c r="AX122" s="999"/>
      <c r="AY122" s="1000"/>
      <c r="AZ122" s="977" t="s">
        <v>448</v>
      </c>
      <c r="BA122" s="969"/>
      <c r="BB122" s="969"/>
      <c r="BC122" s="969"/>
      <c r="BD122" s="969"/>
      <c r="BE122" s="969"/>
      <c r="BF122" s="969"/>
      <c r="BG122" s="969"/>
      <c r="BH122" s="969"/>
      <c r="BI122" s="969"/>
      <c r="BJ122" s="969"/>
      <c r="BK122" s="969"/>
      <c r="BL122" s="969"/>
      <c r="BM122" s="969"/>
      <c r="BN122" s="969"/>
      <c r="BO122" s="969"/>
      <c r="BP122" s="970"/>
      <c r="BQ122" s="1003">
        <v>32222563</v>
      </c>
      <c r="BR122" s="1004"/>
      <c r="BS122" s="1004"/>
      <c r="BT122" s="1004"/>
      <c r="BU122" s="1004"/>
      <c r="BV122" s="1004">
        <v>31980487</v>
      </c>
      <c r="BW122" s="1004"/>
      <c r="BX122" s="1004"/>
      <c r="BY122" s="1004"/>
      <c r="BZ122" s="1004"/>
      <c r="CA122" s="1004">
        <v>30905154</v>
      </c>
      <c r="CB122" s="1004"/>
      <c r="CC122" s="1004"/>
      <c r="CD122" s="1004"/>
      <c r="CE122" s="1004"/>
      <c r="CF122" s="1021">
        <v>183</v>
      </c>
      <c r="CG122" s="1022"/>
      <c r="CH122" s="1022"/>
      <c r="CI122" s="1022"/>
      <c r="CJ122" s="1022"/>
      <c r="CK122" s="1013"/>
      <c r="CL122" s="1014"/>
      <c r="CM122" s="1014"/>
      <c r="CN122" s="1014"/>
      <c r="CO122" s="1015"/>
      <c r="CP122" s="1023" t="s">
        <v>391</v>
      </c>
      <c r="CQ122" s="1024"/>
      <c r="CR122" s="1024"/>
      <c r="CS122" s="1024"/>
      <c r="CT122" s="1024"/>
      <c r="CU122" s="1024"/>
      <c r="CV122" s="1024"/>
      <c r="CW122" s="1024"/>
      <c r="CX122" s="1024"/>
      <c r="CY122" s="1024"/>
      <c r="CZ122" s="1024"/>
      <c r="DA122" s="1024"/>
      <c r="DB122" s="1024"/>
      <c r="DC122" s="1024"/>
      <c r="DD122" s="1024"/>
      <c r="DE122" s="1024"/>
      <c r="DF122" s="1025"/>
      <c r="DG122" s="929">
        <v>155865</v>
      </c>
      <c r="DH122" s="930"/>
      <c r="DI122" s="930"/>
      <c r="DJ122" s="930"/>
      <c r="DK122" s="930"/>
      <c r="DL122" s="930">
        <v>147165</v>
      </c>
      <c r="DM122" s="930"/>
      <c r="DN122" s="930"/>
      <c r="DO122" s="930"/>
      <c r="DP122" s="930"/>
      <c r="DQ122" s="930">
        <v>138332</v>
      </c>
      <c r="DR122" s="930"/>
      <c r="DS122" s="930"/>
      <c r="DT122" s="930"/>
      <c r="DU122" s="930"/>
      <c r="DV122" s="931">
        <v>0.8</v>
      </c>
      <c r="DW122" s="931"/>
      <c r="DX122" s="931"/>
      <c r="DY122" s="931"/>
      <c r="DZ122" s="932"/>
    </row>
    <row r="123" spans="1:130" s="230" customFormat="1" ht="26.25" customHeight="1" x14ac:dyDescent="0.2">
      <c r="A123" s="1061"/>
      <c r="B123" s="953"/>
      <c r="C123" s="926" t="s">
        <v>435</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122</v>
      </c>
      <c r="AB123" s="963"/>
      <c r="AC123" s="963"/>
      <c r="AD123" s="963"/>
      <c r="AE123" s="964"/>
      <c r="AF123" s="965" t="s">
        <v>122</v>
      </c>
      <c r="AG123" s="963"/>
      <c r="AH123" s="963"/>
      <c r="AI123" s="963"/>
      <c r="AJ123" s="964"/>
      <c r="AK123" s="965" t="s">
        <v>122</v>
      </c>
      <c r="AL123" s="963"/>
      <c r="AM123" s="963"/>
      <c r="AN123" s="963"/>
      <c r="AO123" s="964"/>
      <c r="AP123" s="966" t="s">
        <v>122</v>
      </c>
      <c r="AQ123" s="967"/>
      <c r="AR123" s="967"/>
      <c r="AS123" s="967"/>
      <c r="AT123" s="968"/>
      <c r="AU123" s="1001"/>
      <c r="AV123" s="1002"/>
      <c r="AW123" s="1002"/>
      <c r="AX123" s="1002"/>
      <c r="AY123" s="1002"/>
      <c r="AZ123" s="251" t="s">
        <v>177</v>
      </c>
      <c r="BA123" s="251"/>
      <c r="BB123" s="251"/>
      <c r="BC123" s="251"/>
      <c r="BD123" s="251"/>
      <c r="BE123" s="251"/>
      <c r="BF123" s="251"/>
      <c r="BG123" s="251"/>
      <c r="BH123" s="251"/>
      <c r="BI123" s="251"/>
      <c r="BJ123" s="251"/>
      <c r="BK123" s="251"/>
      <c r="BL123" s="251"/>
      <c r="BM123" s="251"/>
      <c r="BN123" s="251"/>
      <c r="BO123" s="981" t="s">
        <v>449</v>
      </c>
      <c r="BP123" s="1009"/>
      <c r="BQ123" s="1067">
        <v>50470816</v>
      </c>
      <c r="BR123" s="1068"/>
      <c r="BS123" s="1068"/>
      <c r="BT123" s="1068"/>
      <c r="BU123" s="1068"/>
      <c r="BV123" s="1068">
        <v>51098064</v>
      </c>
      <c r="BW123" s="1068"/>
      <c r="BX123" s="1068"/>
      <c r="BY123" s="1068"/>
      <c r="BZ123" s="1068"/>
      <c r="CA123" s="1068">
        <v>50903213</v>
      </c>
      <c r="CB123" s="1068"/>
      <c r="CC123" s="1068"/>
      <c r="CD123" s="1068"/>
      <c r="CE123" s="1068"/>
      <c r="CF123" s="1005"/>
      <c r="CG123" s="1006"/>
      <c r="CH123" s="1006"/>
      <c r="CI123" s="1006"/>
      <c r="CJ123" s="1007"/>
      <c r="CK123" s="1013"/>
      <c r="CL123" s="1014"/>
      <c r="CM123" s="1014"/>
      <c r="CN123" s="1014"/>
      <c r="CO123" s="1015"/>
      <c r="CP123" s="1023" t="s">
        <v>389</v>
      </c>
      <c r="CQ123" s="1024"/>
      <c r="CR123" s="1024"/>
      <c r="CS123" s="1024"/>
      <c r="CT123" s="1024"/>
      <c r="CU123" s="1024"/>
      <c r="CV123" s="1024"/>
      <c r="CW123" s="1024"/>
      <c r="CX123" s="1024"/>
      <c r="CY123" s="1024"/>
      <c r="CZ123" s="1024"/>
      <c r="DA123" s="1024"/>
      <c r="DB123" s="1024"/>
      <c r="DC123" s="1024"/>
      <c r="DD123" s="1024"/>
      <c r="DE123" s="1024"/>
      <c r="DF123" s="1025"/>
      <c r="DG123" s="962" t="s">
        <v>122</v>
      </c>
      <c r="DH123" s="963"/>
      <c r="DI123" s="963"/>
      <c r="DJ123" s="963"/>
      <c r="DK123" s="964"/>
      <c r="DL123" s="965" t="s">
        <v>122</v>
      </c>
      <c r="DM123" s="963"/>
      <c r="DN123" s="963"/>
      <c r="DO123" s="963"/>
      <c r="DP123" s="964"/>
      <c r="DQ123" s="965" t="s">
        <v>122</v>
      </c>
      <c r="DR123" s="963"/>
      <c r="DS123" s="963"/>
      <c r="DT123" s="963"/>
      <c r="DU123" s="964"/>
      <c r="DV123" s="966" t="s">
        <v>122</v>
      </c>
      <c r="DW123" s="967"/>
      <c r="DX123" s="967"/>
      <c r="DY123" s="967"/>
      <c r="DZ123" s="968"/>
    </row>
    <row r="124" spans="1:130" s="230" customFormat="1" ht="26.25" customHeight="1" thickBot="1" x14ac:dyDescent="0.25">
      <c r="A124" s="1061"/>
      <c r="B124" s="953"/>
      <c r="C124" s="926" t="s">
        <v>438</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122</v>
      </c>
      <c r="AB124" s="963"/>
      <c r="AC124" s="963"/>
      <c r="AD124" s="963"/>
      <c r="AE124" s="964"/>
      <c r="AF124" s="965" t="s">
        <v>122</v>
      </c>
      <c r="AG124" s="963"/>
      <c r="AH124" s="963"/>
      <c r="AI124" s="963"/>
      <c r="AJ124" s="964"/>
      <c r="AK124" s="965" t="s">
        <v>122</v>
      </c>
      <c r="AL124" s="963"/>
      <c r="AM124" s="963"/>
      <c r="AN124" s="963"/>
      <c r="AO124" s="964"/>
      <c r="AP124" s="966" t="s">
        <v>122</v>
      </c>
      <c r="AQ124" s="967"/>
      <c r="AR124" s="967"/>
      <c r="AS124" s="967"/>
      <c r="AT124" s="968"/>
      <c r="AU124" s="1063" t="s">
        <v>450</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10</v>
      </c>
      <c r="BR124" s="1031"/>
      <c r="BS124" s="1031"/>
      <c r="BT124" s="1031"/>
      <c r="BU124" s="1031"/>
      <c r="BV124" s="1031">
        <v>18.8</v>
      </c>
      <c r="BW124" s="1031"/>
      <c r="BX124" s="1031"/>
      <c r="BY124" s="1031"/>
      <c r="BZ124" s="1031"/>
      <c r="CA124" s="1031">
        <v>16.7</v>
      </c>
      <c r="CB124" s="1031"/>
      <c r="CC124" s="1031"/>
      <c r="CD124" s="1031"/>
      <c r="CE124" s="1031"/>
      <c r="CF124" s="1032"/>
      <c r="CG124" s="1033"/>
      <c r="CH124" s="1033"/>
      <c r="CI124" s="1033"/>
      <c r="CJ124" s="1034"/>
      <c r="CK124" s="1016"/>
      <c r="CL124" s="1016"/>
      <c r="CM124" s="1016"/>
      <c r="CN124" s="1016"/>
      <c r="CO124" s="1017"/>
      <c r="CP124" s="1023" t="s">
        <v>451</v>
      </c>
      <c r="CQ124" s="1024"/>
      <c r="CR124" s="1024"/>
      <c r="CS124" s="1024"/>
      <c r="CT124" s="1024"/>
      <c r="CU124" s="1024"/>
      <c r="CV124" s="1024"/>
      <c r="CW124" s="1024"/>
      <c r="CX124" s="1024"/>
      <c r="CY124" s="1024"/>
      <c r="CZ124" s="1024"/>
      <c r="DA124" s="1024"/>
      <c r="DB124" s="1024"/>
      <c r="DC124" s="1024"/>
      <c r="DD124" s="1024"/>
      <c r="DE124" s="1024"/>
      <c r="DF124" s="1025"/>
      <c r="DG124" s="1008" t="s">
        <v>122</v>
      </c>
      <c r="DH124" s="990"/>
      <c r="DI124" s="990"/>
      <c r="DJ124" s="990"/>
      <c r="DK124" s="991"/>
      <c r="DL124" s="989" t="s">
        <v>122</v>
      </c>
      <c r="DM124" s="990"/>
      <c r="DN124" s="990"/>
      <c r="DO124" s="990"/>
      <c r="DP124" s="991"/>
      <c r="DQ124" s="989" t="s">
        <v>122</v>
      </c>
      <c r="DR124" s="990"/>
      <c r="DS124" s="990"/>
      <c r="DT124" s="990"/>
      <c r="DU124" s="991"/>
      <c r="DV124" s="992" t="s">
        <v>122</v>
      </c>
      <c r="DW124" s="993"/>
      <c r="DX124" s="993"/>
      <c r="DY124" s="993"/>
      <c r="DZ124" s="994"/>
    </row>
    <row r="125" spans="1:130" s="230" customFormat="1" ht="26.25" customHeight="1" x14ac:dyDescent="0.2">
      <c r="A125" s="1061"/>
      <c r="B125" s="953"/>
      <c r="C125" s="926" t="s">
        <v>440</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122</v>
      </c>
      <c r="AB125" s="963"/>
      <c r="AC125" s="963"/>
      <c r="AD125" s="963"/>
      <c r="AE125" s="964"/>
      <c r="AF125" s="965" t="s">
        <v>122</v>
      </c>
      <c r="AG125" s="963"/>
      <c r="AH125" s="963"/>
      <c r="AI125" s="963"/>
      <c r="AJ125" s="964"/>
      <c r="AK125" s="965" t="s">
        <v>122</v>
      </c>
      <c r="AL125" s="963"/>
      <c r="AM125" s="963"/>
      <c r="AN125" s="963"/>
      <c r="AO125" s="964"/>
      <c r="AP125" s="966" t="s">
        <v>122</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452</v>
      </c>
      <c r="CL125" s="1011"/>
      <c r="CM125" s="1011"/>
      <c r="CN125" s="1011"/>
      <c r="CO125" s="1012"/>
      <c r="CP125" s="933" t="s">
        <v>453</v>
      </c>
      <c r="CQ125" s="901"/>
      <c r="CR125" s="901"/>
      <c r="CS125" s="901"/>
      <c r="CT125" s="901"/>
      <c r="CU125" s="901"/>
      <c r="CV125" s="901"/>
      <c r="CW125" s="901"/>
      <c r="CX125" s="901"/>
      <c r="CY125" s="901"/>
      <c r="CZ125" s="901"/>
      <c r="DA125" s="901"/>
      <c r="DB125" s="901"/>
      <c r="DC125" s="901"/>
      <c r="DD125" s="901"/>
      <c r="DE125" s="901"/>
      <c r="DF125" s="902"/>
      <c r="DG125" s="934" t="s">
        <v>122</v>
      </c>
      <c r="DH125" s="935"/>
      <c r="DI125" s="935"/>
      <c r="DJ125" s="935"/>
      <c r="DK125" s="935"/>
      <c r="DL125" s="935" t="s">
        <v>122</v>
      </c>
      <c r="DM125" s="935"/>
      <c r="DN125" s="935"/>
      <c r="DO125" s="935"/>
      <c r="DP125" s="935"/>
      <c r="DQ125" s="935" t="s">
        <v>122</v>
      </c>
      <c r="DR125" s="935"/>
      <c r="DS125" s="935"/>
      <c r="DT125" s="935"/>
      <c r="DU125" s="935"/>
      <c r="DV125" s="936" t="s">
        <v>122</v>
      </c>
      <c r="DW125" s="936"/>
      <c r="DX125" s="936"/>
      <c r="DY125" s="936"/>
      <c r="DZ125" s="937"/>
    </row>
    <row r="126" spans="1:130" s="230" customFormat="1" ht="26.25" customHeight="1" thickBot="1" x14ac:dyDescent="0.25">
      <c r="A126" s="1061"/>
      <c r="B126" s="953"/>
      <c r="C126" s="926" t="s">
        <v>442</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122</v>
      </c>
      <c r="AB126" s="963"/>
      <c r="AC126" s="963"/>
      <c r="AD126" s="963"/>
      <c r="AE126" s="964"/>
      <c r="AF126" s="965" t="s">
        <v>122</v>
      </c>
      <c r="AG126" s="963"/>
      <c r="AH126" s="963"/>
      <c r="AI126" s="963"/>
      <c r="AJ126" s="964"/>
      <c r="AK126" s="965" t="s">
        <v>122</v>
      </c>
      <c r="AL126" s="963"/>
      <c r="AM126" s="963"/>
      <c r="AN126" s="963"/>
      <c r="AO126" s="964"/>
      <c r="AP126" s="966" t="s">
        <v>122</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454</v>
      </c>
      <c r="CQ126" s="927"/>
      <c r="CR126" s="927"/>
      <c r="CS126" s="927"/>
      <c r="CT126" s="927"/>
      <c r="CU126" s="927"/>
      <c r="CV126" s="927"/>
      <c r="CW126" s="927"/>
      <c r="CX126" s="927"/>
      <c r="CY126" s="927"/>
      <c r="CZ126" s="927"/>
      <c r="DA126" s="927"/>
      <c r="DB126" s="927"/>
      <c r="DC126" s="927"/>
      <c r="DD126" s="927"/>
      <c r="DE126" s="927"/>
      <c r="DF126" s="928"/>
      <c r="DG126" s="929" t="s">
        <v>122</v>
      </c>
      <c r="DH126" s="930"/>
      <c r="DI126" s="930"/>
      <c r="DJ126" s="930"/>
      <c r="DK126" s="930"/>
      <c r="DL126" s="930" t="s">
        <v>122</v>
      </c>
      <c r="DM126" s="930"/>
      <c r="DN126" s="930"/>
      <c r="DO126" s="930"/>
      <c r="DP126" s="930"/>
      <c r="DQ126" s="930" t="s">
        <v>122</v>
      </c>
      <c r="DR126" s="930"/>
      <c r="DS126" s="930"/>
      <c r="DT126" s="930"/>
      <c r="DU126" s="930"/>
      <c r="DV126" s="931" t="s">
        <v>122</v>
      </c>
      <c r="DW126" s="931"/>
      <c r="DX126" s="931"/>
      <c r="DY126" s="931"/>
      <c r="DZ126" s="932"/>
    </row>
    <row r="127" spans="1:130" s="230" customFormat="1" ht="26.25" customHeight="1" x14ac:dyDescent="0.2">
      <c r="A127" s="1062"/>
      <c r="B127" s="955"/>
      <c r="C127" s="977" t="s">
        <v>455</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122</v>
      </c>
      <c r="AB127" s="963"/>
      <c r="AC127" s="963"/>
      <c r="AD127" s="963"/>
      <c r="AE127" s="964"/>
      <c r="AF127" s="965" t="s">
        <v>122</v>
      </c>
      <c r="AG127" s="963"/>
      <c r="AH127" s="963"/>
      <c r="AI127" s="963"/>
      <c r="AJ127" s="964"/>
      <c r="AK127" s="965" t="s">
        <v>122</v>
      </c>
      <c r="AL127" s="963"/>
      <c r="AM127" s="963"/>
      <c r="AN127" s="963"/>
      <c r="AO127" s="964"/>
      <c r="AP127" s="966" t="s">
        <v>122</v>
      </c>
      <c r="AQ127" s="967"/>
      <c r="AR127" s="967"/>
      <c r="AS127" s="967"/>
      <c r="AT127" s="968"/>
      <c r="AU127" s="232"/>
      <c r="AV127" s="232"/>
      <c r="AW127" s="232"/>
      <c r="AX127" s="1035" t="s">
        <v>456</v>
      </c>
      <c r="AY127" s="1036"/>
      <c r="AZ127" s="1036"/>
      <c r="BA127" s="1036"/>
      <c r="BB127" s="1036"/>
      <c r="BC127" s="1036"/>
      <c r="BD127" s="1036"/>
      <c r="BE127" s="1037"/>
      <c r="BF127" s="1038" t="s">
        <v>457</v>
      </c>
      <c r="BG127" s="1036"/>
      <c r="BH127" s="1036"/>
      <c r="BI127" s="1036"/>
      <c r="BJ127" s="1036"/>
      <c r="BK127" s="1036"/>
      <c r="BL127" s="1037"/>
      <c r="BM127" s="1038" t="s">
        <v>458</v>
      </c>
      <c r="BN127" s="1036"/>
      <c r="BO127" s="1036"/>
      <c r="BP127" s="1036"/>
      <c r="BQ127" s="1036"/>
      <c r="BR127" s="1036"/>
      <c r="BS127" s="1037"/>
      <c r="BT127" s="1038" t="s">
        <v>459</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460</v>
      </c>
      <c r="CQ127" s="927"/>
      <c r="CR127" s="927"/>
      <c r="CS127" s="927"/>
      <c r="CT127" s="927"/>
      <c r="CU127" s="927"/>
      <c r="CV127" s="927"/>
      <c r="CW127" s="927"/>
      <c r="CX127" s="927"/>
      <c r="CY127" s="927"/>
      <c r="CZ127" s="927"/>
      <c r="DA127" s="927"/>
      <c r="DB127" s="927"/>
      <c r="DC127" s="927"/>
      <c r="DD127" s="927"/>
      <c r="DE127" s="927"/>
      <c r="DF127" s="928"/>
      <c r="DG127" s="929" t="s">
        <v>122</v>
      </c>
      <c r="DH127" s="930"/>
      <c r="DI127" s="930"/>
      <c r="DJ127" s="930"/>
      <c r="DK127" s="930"/>
      <c r="DL127" s="930" t="s">
        <v>122</v>
      </c>
      <c r="DM127" s="930"/>
      <c r="DN127" s="930"/>
      <c r="DO127" s="930"/>
      <c r="DP127" s="930"/>
      <c r="DQ127" s="930" t="s">
        <v>122</v>
      </c>
      <c r="DR127" s="930"/>
      <c r="DS127" s="930"/>
      <c r="DT127" s="930"/>
      <c r="DU127" s="930"/>
      <c r="DV127" s="931" t="s">
        <v>122</v>
      </c>
      <c r="DW127" s="931"/>
      <c r="DX127" s="931"/>
      <c r="DY127" s="931"/>
      <c r="DZ127" s="932"/>
    </row>
    <row r="128" spans="1:130" s="230" customFormat="1" ht="26.25" customHeight="1" thickBot="1" x14ac:dyDescent="0.25">
      <c r="A128" s="1045" t="s">
        <v>461</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462</v>
      </c>
      <c r="X128" s="1047"/>
      <c r="Y128" s="1047"/>
      <c r="Z128" s="1048"/>
      <c r="AA128" s="1049">
        <v>4715564</v>
      </c>
      <c r="AB128" s="1050"/>
      <c r="AC128" s="1050"/>
      <c r="AD128" s="1050"/>
      <c r="AE128" s="1051"/>
      <c r="AF128" s="1052">
        <v>1397082</v>
      </c>
      <c r="AG128" s="1050"/>
      <c r="AH128" s="1050"/>
      <c r="AI128" s="1050"/>
      <c r="AJ128" s="1051"/>
      <c r="AK128" s="1052">
        <v>703319</v>
      </c>
      <c r="AL128" s="1050"/>
      <c r="AM128" s="1050"/>
      <c r="AN128" s="1050"/>
      <c r="AO128" s="1051"/>
      <c r="AP128" s="1053"/>
      <c r="AQ128" s="1054"/>
      <c r="AR128" s="1054"/>
      <c r="AS128" s="1054"/>
      <c r="AT128" s="1055"/>
      <c r="AU128" s="232"/>
      <c r="AV128" s="232"/>
      <c r="AW128" s="232"/>
      <c r="AX128" s="900" t="s">
        <v>463</v>
      </c>
      <c r="AY128" s="901"/>
      <c r="AZ128" s="901"/>
      <c r="BA128" s="901"/>
      <c r="BB128" s="901"/>
      <c r="BC128" s="901"/>
      <c r="BD128" s="901"/>
      <c r="BE128" s="902"/>
      <c r="BF128" s="1056" t="s">
        <v>122</v>
      </c>
      <c r="BG128" s="1057"/>
      <c r="BH128" s="1057"/>
      <c r="BI128" s="1057"/>
      <c r="BJ128" s="1057"/>
      <c r="BK128" s="1057"/>
      <c r="BL128" s="1058"/>
      <c r="BM128" s="1056">
        <v>12.53</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464</v>
      </c>
      <c r="CQ128" s="726"/>
      <c r="CR128" s="726"/>
      <c r="CS128" s="726"/>
      <c r="CT128" s="726"/>
      <c r="CU128" s="726"/>
      <c r="CV128" s="726"/>
      <c r="CW128" s="726"/>
      <c r="CX128" s="726"/>
      <c r="CY128" s="726"/>
      <c r="CZ128" s="726"/>
      <c r="DA128" s="726"/>
      <c r="DB128" s="726"/>
      <c r="DC128" s="726"/>
      <c r="DD128" s="726"/>
      <c r="DE128" s="726"/>
      <c r="DF128" s="1040"/>
      <c r="DG128" s="1041" t="s">
        <v>122</v>
      </c>
      <c r="DH128" s="1042"/>
      <c r="DI128" s="1042"/>
      <c r="DJ128" s="1042"/>
      <c r="DK128" s="1042"/>
      <c r="DL128" s="1042" t="s">
        <v>122</v>
      </c>
      <c r="DM128" s="1042"/>
      <c r="DN128" s="1042"/>
      <c r="DO128" s="1042"/>
      <c r="DP128" s="1042"/>
      <c r="DQ128" s="1042" t="s">
        <v>122</v>
      </c>
      <c r="DR128" s="1042"/>
      <c r="DS128" s="1042"/>
      <c r="DT128" s="1042"/>
      <c r="DU128" s="1042"/>
      <c r="DV128" s="1043" t="s">
        <v>122</v>
      </c>
      <c r="DW128" s="1043"/>
      <c r="DX128" s="1043"/>
      <c r="DY128" s="1043"/>
      <c r="DZ128" s="1044"/>
    </row>
    <row r="129" spans="1:131" s="230" customFormat="1" ht="26.25" customHeight="1" x14ac:dyDescent="0.2">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465</v>
      </c>
      <c r="X129" s="1075"/>
      <c r="Y129" s="1075"/>
      <c r="Z129" s="1076"/>
      <c r="AA129" s="962">
        <v>19543518</v>
      </c>
      <c r="AB129" s="963"/>
      <c r="AC129" s="963"/>
      <c r="AD129" s="963"/>
      <c r="AE129" s="964"/>
      <c r="AF129" s="965">
        <v>18978214</v>
      </c>
      <c r="AG129" s="963"/>
      <c r="AH129" s="963"/>
      <c r="AI129" s="963"/>
      <c r="AJ129" s="964"/>
      <c r="AK129" s="965">
        <v>19345298</v>
      </c>
      <c r="AL129" s="963"/>
      <c r="AM129" s="963"/>
      <c r="AN129" s="963"/>
      <c r="AO129" s="964"/>
      <c r="AP129" s="1077"/>
      <c r="AQ129" s="1078"/>
      <c r="AR129" s="1078"/>
      <c r="AS129" s="1078"/>
      <c r="AT129" s="1079"/>
      <c r="AU129" s="233"/>
      <c r="AV129" s="233"/>
      <c r="AW129" s="233"/>
      <c r="AX129" s="1069" t="s">
        <v>466</v>
      </c>
      <c r="AY129" s="927"/>
      <c r="AZ129" s="927"/>
      <c r="BA129" s="927"/>
      <c r="BB129" s="927"/>
      <c r="BC129" s="927"/>
      <c r="BD129" s="927"/>
      <c r="BE129" s="928"/>
      <c r="BF129" s="1070" t="s">
        <v>122</v>
      </c>
      <c r="BG129" s="1071"/>
      <c r="BH129" s="1071"/>
      <c r="BI129" s="1071"/>
      <c r="BJ129" s="1071"/>
      <c r="BK129" s="1071"/>
      <c r="BL129" s="1072"/>
      <c r="BM129" s="1070">
        <v>17.53</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467</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468</v>
      </c>
      <c r="X130" s="1075"/>
      <c r="Y130" s="1075"/>
      <c r="Z130" s="1076"/>
      <c r="AA130" s="962">
        <v>2455802</v>
      </c>
      <c r="AB130" s="963"/>
      <c r="AC130" s="963"/>
      <c r="AD130" s="963"/>
      <c r="AE130" s="964"/>
      <c r="AF130" s="965">
        <v>2398100</v>
      </c>
      <c r="AG130" s="963"/>
      <c r="AH130" s="963"/>
      <c r="AI130" s="963"/>
      <c r="AJ130" s="964"/>
      <c r="AK130" s="965">
        <v>2455522</v>
      </c>
      <c r="AL130" s="963"/>
      <c r="AM130" s="963"/>
      <c r="AN130" s="963"/>
      <c r="AO130" s="964"/>
      <c r="AP130" s="1077"/>
      <c r="AQ130" s="1078"/>
      <c r="AR130" s="1078"/>
      <c r="AS130" s="1078"/>
      <c r="AT130" s="1079"/>
      <c r="AU130" s="233"/>
      <c r="AV130" s="233"/>
      <c r="AW130" s="233"/>
      <c r="AX130" s="1069" t="s">
        <v>469</v>
      </c>
      <c r="AY130" s="927"/>
      <c r="AZ130" s="927"/>
      <c r="BA130" s="927"/>
      <c r="BB130" s="927"/>
      <c r="BC130" s="927"/>
      <c r="BD130" s="927"/>
      <c r="BE130" s="928"/>
      <c r="BF130" s="1105">
        <v>5</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8">
        <v>17087716</v>
      </c>
      <c r="AB131" s="990"/>
      <c r="AC131" s="990"/>
      <c r="AD131" s="990"/>
      <c r="AE131" s="991"/>
      <c r="AF131" s="989">
        <v>16580114</v>
      </c>
      <c r="AG131" s="990"/>
      <c r="AH131" s="990"/>
      <c r="AI131" s="990"/>
      <c r="AJ131" s="991"/>
      <c r="AK131" s="989">
        <v>16889776</v>
      </c>
      <c r="AL131" s="990"/>
      <c r="AM131" s="990"/>
      <c r="AN131" s="990"/>
      <c r="AO131" s="991"/>
      <c r="AP131" s="1114"/>
      <c r="AQ131" s="1115"/>
      <c r="AR131" s="1115"/>
      <c r="AS131" s="1115"/>
      <c r="AT131" s="1116"/>
      <c r="AU131" s="233"/>
      <c r="AV131" s="233"/>
      <c r="AW131" s="233"/>
      <c r="AX131" s="1087" t="s">
        <v>471</v>
      </c>
      <c r="AY131" s="726"/>
      <c r="AZ131" s="726"/>
      <c r="BA131" s="726"/>
      <c r="BB131" s="726"/>
      <c r="BC131" s="726"/>
      <c r="BD131" s="726"/>
      <c r="BE131" s="1040"/>
      <c r="BF131" s="1088">
        <v>16.7</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472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473</v>
      </c>
      <c r="W132" s="1098"/>
      <c r="X132" s="1098"/>
      <c r="Y132" s="1098"/>
      <c r="Z132" s="1099"/>
      <c r="AA132" s="1100">
        <v>4.2548986649999998</v>
      </c>
      <c r="AB132" s="1101"/>
      <c r="AC132" s="1101"/>
      <c r="AD132" s="1101"/>
      <c r="AE132" s="1102"/>
      <c r="AF132" s="1103">
        <v>5.4328818249999999</v>
      </c>
      <c r="AG132" s="1101"/>
      <c r="AH132" s="1101"/>
      <c r="AI132" s="1101"/>
      <c r="AJ132" s="1102"/>
      <c r="AK132" s="1103">
        <v>5.5399787419999997</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474</v>
      </c>
      <c r="W133" s="1081"/>
      <c r="X133" s="1081"/>
      <c r="Y133" s="1081"/>
      <c r="Z133" s="1082"/>
      <c r="AA133" s="1083">
        <v>4.7</v>
      </c>
      <c r="AB133" s="1084"/>
      <c r="AC133" s="1084"/>
      <c r="AD133" s="1084"/>
      <c r="AE133" s="1085"/>
      <c r="AF133" s="1083">
        <v>4.7</v>
      </c>
      <c r="AG133" s="1084"/>
      <c r="AH133" s="1084"/>
      <c r="AI133" s="1084"/>
      <c r="AJ133" s="1085"/>
      <c r="AK133" s="1083">
        <v>5</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M1RyhWv/c0XZyryMQ83BmtUg3x/nI9iU9kloSIH/05DfS2JSRDoLspWJefbGJjESK2FIW3OaGpeqzsdHKrhjg==" saltValue="bEMGTU61OGODaKUScL+7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L3pEUss9sbBADjbE17qdAWzilCtwXB7fBIrv7lrRnob+w5n18MnCuDTaTUkF7qdY26RMrongSTrSv2b2kg9Gw==" saltValue="X83jbv/EyvhhCLu7LW1x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bb729SdjZt+1UIyVhjSBmcbxsovwfijxPrMwr+Swj2PWJrgGV2aAb5NPWU0XWZnRPvAK9g8F5BdmPgbJ1MCA==" saltValue="GjWc9q+EgJxEFqb3hJ8b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483</v>
      </c>
      <c r="AL9" s="1121"/>
      <c r="AM9" s="1121"/>
      <c r="AN9" s="1122"/>
      <c r="AO9" s="281">
        <v>6188310</v>
      </c>
      <c r="AP9" s="281">
        <v>75010</v>
      </c>
      <c r="AQ9" s="282">
        <v>66486</v>
      </c>
      <c r="AR9" s="283">
        <v>12.8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484</v>
      </c>
      <c r="AL10" s="1121"/>
      <c r="AM10" s="1121"/>
      <c r="AN10" s="1122"/>
      <c r="AO10" s="284">
        <v>44776</v>
      </c>
      <c r="AP10" s="284">
        <v>543</v>
      </c>
      <c r="AQ10" s="285">
        <v>6147</v>
      </c>
      <c r="AR10" s="286">
        <v>-91.2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485</v>
      </c>
      <c r="AL11" s="1121"/>
      <c r="AM11" s="1121"/>
      <c r="AN11" s="1122"/>
      <c r="AO11" s="284">
        <v>160606</v>
      </c>
      <c r="AP11" s="284">
        <v>1947</v>
      </c>
      <c r="AQ11" s="285">
        <v>1219</v>
      </c>
      <c r="AR11" s="286">
        <v>59.7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486</v>
      </c>
      <c r="AL12" s="1121"/>
      <c r="AM12" s="1121"/>
      <c r="AN12" s="1122"/>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488</v>
      </c>
      <c r="AL13" s="1121"/>
      <c r="AM13" s="1121"/>
      <c r="AN13" s="1122"/>
      <c r="AO13" s="284">
        <v>301741</v>
      </c>
      <c r="AP13" s="284">
        <v>3657</v>
      </c>
      <c r="AQ13" s="285">
        <v>2955</v>
      </c>
      <c r="AR13" s="286">
        <v>23.8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489</v>
      </c>
      <c r="AL14" s="1121"/>
      <c r="AM14" s="1121"/>
      <c r="AN14" s="1122"/>
      <c r="AO14" s="284">
        <v>100142</v>
      </c>
      <c r="AP14" s="284">
        <v>1214</v>
      </c>
      <c r="AQ14" s="285">
        <v>1434</v>
      </c>
      <c r="AR14" s="286">
        <v>-15.3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490</v>
      </c>
      <c r="AL15" s="1124"/>
      <c r="AM15" s="1124"/>
      <c r="AN15" s="1125"/>
      <c r="AO15" s="284">
        <v>-176247</v>
      </c>
      <c r="AP15" s="284">
        <v>-2136</v>
      </c>
      <c r="AQ15" s="285">
        <v>-3102</v>
      </c>
      <c r="AR15" s="286">
        <v>-31.1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177</v>
      </c>
      <c r="AL16" s="1124"/>
      <c r="AM16" s="1124"/>
      <c r="AN16" s="1125"/>
      <c r="AO16" s="284">
        <v>6619328</v>
      </c>
      <c r="AP16" s="284">
        <v>80234</v>
      </c>
      <c r="AQ16" s="285">
        <v>75147</v>
      </c>
      <c r="AR16" s="286">
        <v>6.8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495</v>
      </c>
      <c r="AL21" s="1127"/>
      <c r="AM21" s="1127"/>
      <c r="AN21" s="1128"/>
      <c r="AO21" s="297">
        <v>7.31</v>
      </c>
      <c r="AP21" s="298">
        <v>6.62</v>
      </c>
      <c r="AQ21" s="299">
        <v>0.69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496</v>
      </c>
      <c r="AL22" s="1127"/>
      <c r="AM22" s="1127"/>
      <c r="AN22" s="1128"/>
      <c r="AO22" s="302">
        <v>99.9</v>
      </c>
      <c r="AP22" s="303">
        <v>98.3</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7" t="s">
        <v>497</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500</v>
      </c>
      <c r="AL32" s="1135"/>
      <c r="AM32" s="1135"/>
      <c r="AN32" s="1136"/>
      <c r="AO32" s="312">
        <v>2664989</v>
      </c>
      <c r="AP32" s="312">
        <v>32303</v>
      </c>
      <c r="AQ32" s="313">
        <v>34847</v>
      </c>
      <c r="AR32" s="314">
        <v>-7.3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501</v>
      </c>
      <c r="AL33" s="1135"/>
      <c r="AM33" s="1135"/>
      <c r="AN33" s="1136"/>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502</v>
      </c>
      <c r="AL34" s="1135"/>
      <c r="AM34" s="1135"/>
      <c r="AN34" s="1136"/>
      <c r="AO34" s="312" t="s">
        <v>487</v>
      </c>
      <c r="AP34" s="312" t="s">
        <v>487</v>
      </c>
      <c r="AQ34" s="313">
        <v>5</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503</v>
      </c>
      <c r="AL35" s="1135"/>
      <c r="AM35" s="1135"/>
      <c r="AN35" s="1136"/>
      <c r="AO35" s="312">
        <v>1254002</v>
      </c>
      <c r="AP35" s="312">
        <v>15200</v>
      </c>
      <c r="AQ35" s="313">
        <v>8260</v>
      </c>
      <c r="AR35" s="314">
        <v>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504</v>
      </c>
      <c r="AL36" s="1135"/>
      <c r="AM36" s="1135"/>
      <c r="AN36" s="1136"/>
      <c r="AO36" s="312">
        <v>68668</v>
      </c>
      <c r="AP36" s="312">
        <v>832</v>
      </c>
      <c r="AQ36" s="313">
        <v>1689</v>
      </c>
      <c r="AR36" s="314">
        <v>-50.7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505</v>
      </c>
      <c r="AL37" s="1135"/>
      <c r="AM37" s="1135"/>
      <c r="AN37" s="1136"/>
      <c r="AO37" s="312">
        <v>106872</v>
      </c>
      <c r="AP37" s="312">
        <v>1295</v>
      </c>
      <c r="AQ37" s="313">
        <v>748</v>
      </c>
      <c r="AR37" s="314">
        <v>73.099999999999994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506</v>
      </c>
      <c r="AL38" s="1138"/>
      <c r="AM38" s="1138"/>
      <c r="AN38" s="1139"/>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507</v>
      </c>
      <c r="AL39" s="1138"/>
      <c r="AM39" s="1138"/>
      <c r="AN39" s="1139"/>
      <c r="AO39" s="312">
        <v>-703319</v>
      </c>
      <c r="AP39" s="312">
        <v>-8525</v>
      </c>
      <c r="AQ39" s="313">
        <v>-5762</v>
      </c>
      <c r="AR39" s="314">
        <v>48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508</v>
      </c>
      <c r="AL40" s="1135"/>
      <c r="AM40" s="1135"/>
      <c r="AN40" s="1136"/>
      <c r="AO40" s="312">
        <v>-2455522</v>
      </c>
      <c r="AP40" s="312">
        <v>-29764</v>
      </c>
      <c r="AQ40" s="313">
        <v>-27609</v>
      </c>
      <c r="AR40" s="314">
        <v>7.8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287</v>
      </c>
      <c r="AL41" s="1141"/>
      <c r="AM41" s="1141"/>
      <c r="AN41" s="1142"/>
      <c r="AO41" s="312">
        <v>935690</v>
      </c>
      <c r="AP41" s="312">
        <v>11342</v>
      </c>
      <c r="AQ41" s="313">
        <v>12179</v>
      </c>
      <c r="AR41" s="314">
        <v>-6.9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478</v>
      </c>
      <c r="AN49" s="1131" t="s">
        <v>511</v>
      </c>
      <c r="AO49" s="1132"/>
      <c r="AP49" s="1132"/>
      <c r="AQ49" s="1132"/>
      <c r="AR49" s="113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2233699</v>
      </c>
      <c r="AN51" s="334">
        <v>25890</v>
      </c>
      <c r="AO51" s="335">
        <v>95</v>
      </c>
      <c r="AP51" s="336">
        <v>45588</v>
      </c>
      <c r="AQ51" s="337">
        <v>8.6999999999999993</v>
      </c>
      <c r="AR51" s="338">
        <v>86.3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1567457</v>
      </c>
      <c r="AN52" s="342">
        <v>18168</v>
      </c>
      <c r="AO52" s="343">
        <v>77</v>
      </c>
      <c r="AP52" s="344">
        <v>24150</v>
      </c>
      <c r="AQ52" s="345">
        <v>3.4</v>
      </c>
      <c r="AR52" s="346">
        <v>73.599999999999994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2463566</v>
      </c>
      <c r="AN53" s="334">
        <v>28942</v>
      </c>
      <c r="AO53" s="335">
        <v>11.8</v>
      </c>
      <c r="AP53" s="336">
        <v>45483</v>
      </c>
      <c r="AQ53" s="337">
        <v>-0.2</v>
      </c>
      <c r="AR53" s="338">
        <v>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1735758</v>
      </c>
      <c r="AN54" s="342">
        <v>20392</v>
      </c>
      <c r="AO54" s="343">
        <v>12.2</v>
      </c>
      <c r="AP54" s="344">
        <v>24241</v>
      </c>
      <c r="AQ54" s="345">
        <v>0.4</v>
      </c>
      <c r="AR54" s="346">
        <v>11.8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6067894</v>
      </c>
      <c r="AN55" s="334">
        <v>72241</v>
      </c>
      <c r="AO55" s="335">
        <v>149.6</v>
      </c>
      <c r="AP55" s="336">
        <v>45945</v>
      </c>
      <c r="AQ55" s="337">
        <v>1</v>
      </c>
      <c r="AR55" s="338">
        <v>148.6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4748039</v>
      </c>
      <c r="AN56" s="342">
        <v>56528</v>
      </c>
      <c r="AO56" s="343">
        <v>177.2</v>
      </c>
      <c r="AP56" s="344">
        <v>25180</v>
      </c>
      <c r="AQ56" s="345">
        <v>3.9</v>
      </c>
      <c r="AR56" s="346">
        <v>173.3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4160738</v>
      </c>
      <c r="AN57" s="334">
        <v>50035</v>
      </c>
      <c r="AO57" s="335">
        <v>-30.7</v>
      </c>
      <c r="AP57" s="336">
        <v>44475</v>
      </c>
      <c r="AQ57" s="337">
        <v>-3.2</v>
      </c>
      <c r="AR57" s="338">
        <v>-27.5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3041916</v>
      </c>
      <c r="AN58" s="342">
        <v>36581</v>
      </c>
      <c r="AO58" s="343">
        <v>-35.299999999999997</v>
      </c>
      <c r="AP58" s="344">
        <v>24780</v>
      </c>
      <c r="AQ58" s="345">
        <v>-1.6</v>
      </c>
      <c r="AR58" s="346">
        <v>-33.700000000000003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2714853</v>
      </c>
      <c r="AN59" s="334">
        <v>32907</v>
      </c>
      <c r="AO59" s="335">
        <v>-34.200000000000003</v>
      </c>
      <c r="AP59" s="336">
        <v>45982</v>
      </c>
      <c r="AQ59" s="337">
        <v>3.4</v>
      </c>
      <c r="AR59" s="338">
        <v>-37.6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1941132</v>
      </c>
      <c r="AN60" s="342">
        <v>23529</v>
      </c>
      <c r="AO60" s="343">
        <v>-35.700000000000003</v>
      </c>
      <c r="AP60" s="344">
        <v>25583</v>
      </c>
      <c r="AQ60" s="345">
        <v>3.2</v>
      </c>
      <c r="AR60" s="346">
        <v>-38.9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3528150</v>
      </c>
      <c r="AN61" s="349">
        <v>42003</v>
      </c>
      <c r="AO61" s="350">
        <v>38.299999999999997</v>
      </c>
      <c r="AP61" s="351">
        <v>45495</v>
      </c>
      <c r="AQ61" s="352">
        <v>1.9</v>
      </c>
      <c r="AR61" s="338">
        <v>36.4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2606860</v>
      </c>
      <c r="AN62" s="342">
        <v>31040</v>
      </c>
      <c r="AO62" s="343">
        <v>39.1</v>
      </c>
      <c r="AP62" s="344">
        <v>24787</v>
      </c>
      <c r="AQ62" s="345">
        <v>1.9</v>
      </c>
      <c r="AR62" s="346">
        <v>37.200000000000003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S6mcZOt+m0hhekodPBWdHDcAMWEvj6IhfyyGh+avT6sFSd98KDtJdyIafS6+6lnC6Ba/FZgNL6H2wU4Yf/A1A==" saltValue="NJhYYNEVD0HhokVXR+OJ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Vrg2eZw+ioG5YT9Njho4mj/HCYQZgEzJ/WLMTSwnWMZ7TE1xhkvfvzQ+ARYzoJXcwbF6+XUbGY/8r9dE3Gl1cA==" saltValue="moI4jA+R5PsbIV9it9fR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zn3qOgHvP6WA+low5y9ZZ87bT6NTEq4hYHKHlMKw8Y6HjGzwkc9xGvySYcYQYwnH5d7BrMhYohayvlFyHH/iaQ==" saltValue="g2pTGPG4/dOfEYVF+XBd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3" t="s">
        <v>3</v>
      </c>
      <c r="D47" s="1143"/>
      <c r="E47" s="1144"/>
      <c r="F47" s="11">
        <v>14.11</v>
      </c>
      <c r="G47" s="12">
        <v>15.71</v>
      </c>
      <c r="H47" s="12">
        <v>20.29</v>
      </c>
      <c r="I47" s="12">
        <v>21.31</v>
      </c>
      <c r="J47" s="13">
        <v>22.1</v>
      </c>
    </row>
    <row r="48" spans="2:10" ht="57.75" customHeight="1" x14ac:dyDescent="0.2">
      <c r="B48" s="14"/>
      <c r="C48" s="1145" t="s">
        <v>4</v>
      </c>
      <c r="D48" s="1145"/>
      <c r="E48" s="1146"/>
      <c r="F48" s="15">
        <v>0.43</v>
      </c>
      <c r="G48" s="16">
        <v>0.5</v>
      </c>
      <c r="H48" s="16">
        <v>0.8</v>
      </c>
      <c r="I48" s="16">
        <v>2.4300000000000002</v>
      </c>
      <c r="J48" s="17">
        <v>1.25</v>
      </c>
    </row>
    <row r="49" spans="2:10" ht="57.75" customHeight="1" thickBot="1" x14ac:dyDescent="0.25">
      <c r="B49" s="18"/>
      <c r="C49" s="1147" t="s">
        <v>5</v>
      </c>
      <c r="D49" s="1147"/>
      <c r="E49" s="1148"/>
      <c r="F49" s="19">
        <v>0.93</v>
      </c>
      <c r="G49" s="20">
        <v>2.09</v>
      </c>
      <c r="H49" s="20">
        <v>5.71</v>
      </c>
      <c r="I49" s="20">
        <v>2.17</v>
      </c>
      <c r="J49" s="21">
        <v>0.06</v>
      </c>
    </row>
    <row r="50" spans="2:10" ht="13.2" x14ac:dyDescent="0.2"/>
  </sheetData>
  <sheetProtection algorithmName="SHA-512" hashValue="4pyAlxWX3hhkpZy59yTnwnAK8Pin/rdgDhqL+euklJ74e+5E7mkA2M/I2VTeVTrgbOyNCv8GRnaBc+jL4rA9Gw==" saltValue="LtitDyquIIcAQMx5mtg+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5" t="s">
        <v>530</v>
      </c>
      <c r="D34" s="1155"/>
      <c r="E34" s="1156"/>
      <c r="F34" s="32">
        <v>13.61</v>
      </c>
      <c r="G34" s="33">
        <v>14.53</v>
      </c>
      <c r="H34" s="33">
        <v>13.43</v>
      </c>
      <c r="I34" s="33">
        <v>13.67</v>
      </c>
      <c r="J34" s="34">
        <v>13.23</v>
      </c>
      <c r="K34" s="22"/>
      <c r="L34" s="22"/>
      <c r="M34" s="22"/>
      <c r="N34" s="22"/>
      <c r="O34" s="22"/>
      <c r="P34" s="22"/>
    </row>
    <row r="35" spans="1:16" ht="39" customHeight="1" x14ac:dyDescent="0.2">
      <c r="A35" s="22"/>
      <c r="B35" s="35"/>
      <c r="C35" s="1149" t="s">
        <v>531</v>
      </c>
      <c r="D35" s="1150"/>
      <c r="E35" s="1151"/>
      <c r="F35" s="36" t="s">
        <v>532</v>
      </c>
      <c r="G35" s="37" t="s">
        <v>533</v>
      </c>
      <c r="H35" s="37">
        <v>3.54</v>
      </c>
      <c r="I35" s="37">
        <v>4.45</v>
      </c>
      <c r="J35" s="38">
        <v>1.78</v>
      </c>
      <c r="K35" s="22"/>
      <c r="L35" s="22"/>
      <c r="M35" s="22"/>
      <c r="N35" s="22"/>
      <c r="O35" s="22"/>
      <c r="P35" s="22"/>
    </row>
    <row r="36" spans="1:16" ht="39" customHeight="1" x14ac:dyDescent="0.2">
      <c r="A36" s="22"/>
      <c r="B36" s="35"/>
      <c r="C36" s="1149" t="s">
        <v>534</v>
      </c>
      <c r="D36" s="1150"/>
      <c r="E36" s="1151"/>
      <c r="F36" s="36">
        <v>3.35</v>
      </c>
      <c r="G36" s="37">
        <v>2.59</v>
      </c>
      <c r="H36" s="37">
        <v>1.28</v>
      </c>
      <c r="I36" s="37">
        <v>1.55</v>
      </c>
      <c r="J36" s="38">
        <v>1.6</v>
      </c>
      <c r="K36" s="22"/>
      <c r="L36" s="22"/>
      <c r="M36" s="22"/>
      <c r="N36" s="22"/>
      <c r="O36" s="22"/>
      <c r="P36" s="22"/>
    </row>
    <row r="37" spans="1:16" ht="39" customHeight="1" x14ac:dyDescent="0.2">
      <c r="A37" s="22"/>
      <c r="B37" s="35"/>
      <c r="C37" s="1149" t="s">
        <v>535</v>
      </c>
      <c r="D37" s="1150"/>
      <c r="E37" s="1151"/>
      <c r="F37" s="36">
        <v>0.42</v>
      </c>
      <c r="G37" s="37">
        <v>0.5</v>
      </c>
      <c r="H37" s="37">
        <v>0.79</v>
      </c>
      <c r="I37" s="37">
        <v>2.4300000000000002</v>
      </c>
      <c r="J37" s="38">
        <v>1.25</v>
      </c>
      <c r="K37" s="22"/>
      <c r="L37" s="22"/>
      <c r="M37" s="22"/>
      <c r="N37" s="22"/>
      <c r="O37" s="22"/>
      <c r="P37" s="22"/>
    </row>
    <row r="38" spans="1:16" ht="39" customHeight="1" x14ac:dyDescent="0.2">
      <c r="A38" s="22"/>
      <c r="B38" s="35"/>
      <c r="C38" s="1149" t="s">
        <v>536</v>
      </c>
      <c r="D38" s="1150"/>
      <c r="E38" s="1151"/>
      <c r="F38" s="36">
        <v>0.22</v>
      </c>
      <c r="G38" s="37">
        <v>0.14000000000000001</v>
      </c>
      <c r="H38" s="37">
        <v>0.28000000000000003</v>
      </c>
      <c r="I38" s="37">
        <v>0.32</v>
      </c>
      <c r="J38" s="38">
        <v>0.38</v>
      </c>
      <c r="K38" s="22"/>
      <c r="L38" s="22"/>
      <c r="M38" s="22"/>
      <c r="N38" s="22"/>
      <c r="O38" s="22"/>
      <c r="P38" s="22"/>
    </row>
    <row r="39" spans="1:16" ht="39" customHeight="1" x14ac:dyDescent="0.2">
      <c r="A39" s="22"/>
      <c r="B39" s="35"/>
      <c r="C39" s="1149" t="s">
        <v>537</v>
      </c>
      <c r="D39" s="1150"/>
      <c r="E39" s="1151"/>
      <c r="F39" s="36">
        <v>0.04</v>
      </c>
      <c r="G39" s="37">
        <v>0.03</v>
      </c>
      <c r="H39" s="37">
        <v>0.18</v>
      </c>
      <c r="I39" s="37">
        <v>0.35</v>
      </c>
      <c r="J39" s="38">
        <v>0.23</v>
      </c>
      <c r="K39" s="22"/>
      <c r="L39" s="22"/>
      <c r="M39" s="22"/>
      <c r="N39" s="22"/>
      <c r="O39" s="22"/>
      <c r="P39" s="22"/>
    </row>
    <row r="40" spans="1:16" ht="39" customHeight="1" x14ac:dyDescent="0.2">
      <c r="A40" s="22"/>
      <c r="B40" s="35"/>
      <c r="C40" s="1149" t="s">
        <v>538</v>
      </c>
      <c r="D40" s="1150"/>
      <c r="E40" s="1151"/>
      <c r="F40" s="36">
        <v>0.94</v>
      </c>
      <c r="G40" s="37">
        <v>1.29</v>
      </c>
      <c r="H40" s="37">
        <v>1.1200000000000001</v>
      </c>
      <c r="I40" s="37">
        <v>0.59</v>
      </c>
      <c r="J40" s="38">
        <v>0.1</v>
      </c>
      <c r="K40" s="22"/>
      <c r="L40" s="22"/>
      <c r="M40" s="22"/>
      <c r="N40" s="22"/>
      <c r="O40" s="22"/>
      <c r="P40" s="22"/>
    </row>
    <row r="41" spans="1:16" ht="39" customHeight="1" x14ac:dyDescent="0.2">
      <c r="A41" s="22"/>
      <c r="B41" s="35"/>
      <c r="C41" s="1149"/>
      <c r="D41" s="1150"/>
      <c r="E41" s="1151"/>
      <c r="F41" s="36"/>
      <c r="G41" s="37"/>
      <c r="H41" s="37"/>
      <c r="I41" s="37"/>
      <c r="J41" s="38"/>
      <c r="K41" s="22"/>
      <c r="L41" s="22"/>
      <c r="M41" s="22"/>
      <c r="N41" s="22"/>
      <c r="O41" s="22"/>
      <c r="P41" s="22"/>
    </row>
    <row r="42" spans="1:16" ht="39" customHeight="1" x14ac:dyDescent="0.2">
      <c r="A42" s="22"/>
      <c r="B42" s="39"/>
      <c r="C42" s="1149" t="s">
        <v>539</v>
      </c>
      <c r="D42" s="1150"/>
      <c r="E42" s="1151"/>
      <c r="F42" s="36" t="s">
        <v>487</v>
      </c>
      <c r="G42" s="37" t="s">
        <v>487</v>
      </c>
      <c r="H42" s="37" t="s">
        <v>487</v>
      </c>
      <c r="I42" s="37" t="s">
        <v>487</v>
      </c>
      <c r="J42" s="38" t="s">
        <v>487</v>
      </c>
      <c r="K42" s="22"/>
      <c r="L42" s="22"/>
      <c r="M42" s="22"/>
      <c r="N42" s="22"/>
      <c r="O42" s="22"/>
      <c r="P42" s="22"/>
    </row>
    <row r="43" spans="1:16" ht="39" customHeight="1" thickBot="1" x14ac:dyDescent="0.25">
      <c r="A43" s="22"/>
      <c r="B43" s="40"/>
      <c r="C43" s="1152" t="s">
        <v>540</v>
      </c>
      <c r="D43" s="1153"/>
      <c r="E43" s="1154"/>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NPj5IFqmAZE3WQxeIgTtS0ECTzFDr0sGUqQ6r8FkJoAVrH0R8qqH/yUISDjT0FNLvo8R3OoBIZql2LZHF+7Og==" saltValue="53my6K43NJGJtdrnhBMG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2415</v>
      </c>
      <c r="L45" s="60">
        <v>2466</v>
      </c>
      <c r="M45" s="60">
        <v>2491</v>
      </c>
      <c r="N45" s="60">
        <v>2573</v>
      </c>
      <c r="O45" s="61">
        <v>2665</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487</v>
      </c>
      <c r="L46" s="64" t="s">
        <v>487</v>
      </c>
      <c r="M46" s="64" t="s">
        <v>487</v>
      </c>
      <c r="N46" s="64" t="s">
        <v>487</v>
      </c>
      <c r="O46" s="65" t="s">
        <v>487</v>
      </c>
      <c r="P46" s="48"/>
      <c r="Q46" s="48"/>
      <c r="R46" s="48"/>
      <c r="S46" s="48"/>
      <c r="T46" s="48"/>
      <c r="U46" s="48"/>
    </row>
    <row r="47" spans="1:21" ht="30.75" customHeight="1" x14ac:dyDescent="0.2">
      <c r="A47" s="48"/>
      <c r="B47" s="1159"/>
      <c r="C47" s="1160"/>
      <c r="D47" s="62"/>
      <c r="E47" s="1165" t="s">
        <v>12</v>
      </c>
      <c r="F47" s="1165"/>
      <c r="G47" s="1165"/>
      <c r="H47" s="1165"/>
      <c r="I47" s="1165"/>
      <c r="J47" s="1166"/>
      <c r="K47" s="63" t="s">
        <v>487</v>
      </c>
      <c r="L47" s="64" t="s">
        <v>487</v>
      </c>
      <c r="M47" s="64" t="s">
        <v>487</v>
      </c>
      <c r="N47" s="64" t="s">
        <v>487</v>
      </c>
      <c r="O47" s="65" t="s">
        <v>487</v>
      </c>
      <c r="P47" s="48"/>
      <c r="Q47" s="48"/>
      <c r="R47" s="48"/>
      <c r="S47" s="48"/>
      <c r="T47" s="48"/>
      <c r="U47" s="48"/>
    </row>
    <row r="48" spans="1:21" ht="30.75" customHeight="1" x14ac:dyDescent="0.2">
      <c r="A48" s="48"/>
      <c r="B48" s="1159"/>
      <c r="C48" s="1160"/>
      <c r="D48" s="62"/>
      <c r="E48" s="1165" t="s">
        <v>13</v>
      </c>
      <c r="F48" s="1165"/>
      <c r="G48" s="1165"/>
      <c r="H48" s="1165"/>
      <c r="I48" s="1165"/>
      <c r="J48" s="1166"/>
      <c r="K48" s="63">
        <v>1295</v>
      </c>
      <c r="L48" s="64">
        <v>1192</v>
      </c>
      <c r="M48" s="64">
        <v>1172</v>
      </c>
      <c r="N48" s="64">
        <v>1189</v>
      </c>
      <c r="O48" s="65">
        <v>1254</v>
      </c>
      <c r="P48" s="48"/>
      <c r="Q48" s="48"/>
      <c r="R48" s="48"/>
      <c r="S48" s="48"/>
      <c r="T48" s="48"/>
      <c r="U48" s="48"/>
    </row>
    <row r="49" spans="1:21" ht="30.75" customHeight="1" x14ac:dyDescent="0.2">
      <c r="A49" s="48"/>
      <c r="B49" s="1159"/>
      <c r="C49" s="1160"/>
      <c r="D49" s="62"/>
      <c r="E49" s="1165" t="s">
        <v>14</v>
      </c>
      <c r="F49" s="1165"/>
      <c r="G49" s="1165"/>
      <c r="H49" s="1165"/>
      <c r="I49" s="1165"/>
      <c r="J49" s="1166"/>
      <c r="K49" s="63">
        <v>392</v>
      </c>
      <c r="L49" s="64">
        <v>240</v>
      </c>
      <c r="M49" s="64">
        <v>139</v>
      </c>
      <c r="N49" s="64">
        <v>40</v>
      </c>
      <c r="O49" s="65">
        <v>69</v>
      </c>
      <c r="P49" s="48"/>
      <c r="Q49" s="48"/>
      <c r="R49" s="48"/>
      <c r="S49" s="48"/>
      <c r="T49" s="48"/>
      <c r="U49" s="48"/>
    </row>
    <row r="50" spans="1:21" ht="30.75" customHeight="1" x14ac:dyDescent="0.2">
      <c r="A50" s="48"/>
      <c r="B50" s="1159"/>
      <c r="C50" s="1160"/>
      <c r="D50" s="62"/>
      <c r="E50" s="1165" t="s">
        <v>15</v>
      </c>
      <c r="F50" s="1165"/>
      <c r="G50" s="1165"/>
      <c r="H50" s="1165"/>
      <c r="I50" s="1165"/>
      <c r="J50" s="1166"/>
      <c r="K50" s="63">
        <v>77</v>
      </c>
      <c r="L50" s="64">
        <v>83</v>
      </c>
      <c r="M50" s="64">
        <v>4097</v>
      </c>
      <c r="N50" s="64">
        <v>893</v>
      </c>
      <c r="O50" s="65">
        <v>107</v>
      </c>
      <c r="P50" s="48"/>
      <c r="Q50" s="48"/>
      <c r="R50" s="48"/>
      <c r="S50" s="48"/>
      <c r="T50" s="48"/>
      <c r="U50" s="48"/>
    </row>
    <row r="51" spans="1:21" ht="30.75" customHeight="1" x14ac:dyDescent="0.2">
      <c r="A51" s="48"/>
      <c r="B51" s="1161"/>
      <c r="C51" s="1162"/>
      <c r="D51" s="66"/>
      <c r="E51" s="1165" t="s">
        <v>16</v>
      </c>
      <c r="F51" s="1165"/>
      <c r="G51" s="1165"/>
      <c r="H51" s="1165"/>
      <c r="I51" s="1165"/>
      <c r="J51" s="1166"/>
      <c r="K51" s="63" t="s">
        <v>487</v>
      </c>
      <c r="L51" s="64" t="s">
        <v>487</v>
      </c>
      <c r="M51" s="64" t="s">
        <v>487</v>
      </c>
      <c r="N51" s="64" t="s">
        <v>487</v>
      </c>
      <c r="O51" s="65" t="s">
        <v>487</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3324</v>
      </c>
      <c r="L52" s="64">
        <v>3236</v>
      </c>
      <c r="M52" s="64">
        <v>7173</v>
      </c>
      <c r="N52" s="64">
        <v>3795</v>
      </c>
      <c r="O52" s="65">
        <v>3159</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855</v>
      </c>
      <c r="L53" s="69">
        <v>745</v>
      </c>
      <c r="M53" s="69">
        <v>726</v>
      </c>
      <c r="N53" s="69">
        <v>900</v>
      </c>
      <c r="O53" s="70">
        <v>936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73" t="s">
        <v>24</v>
      </c>
      <c r="C58" s="1174"/>
      <c r="D58" s="1179" t="s">
        <v>25</v>
      </c>
      <c r="E58" s="1180"/>
      <c r="F58" s="1180"/>
      <c r="G58" s="1180"/>
      <c r="H58" s="1180"/>
      <c r="I58" s="1180"/>
      <c r="J58" s="1181"/>
      <c r="K58" s="83"/>
      <c r="L58" s="84"/>
      <c r="M58" s="84"/>
      <c r="N58" s="84"/>
      <c r="O58" s="85"/>
    </row>
    <row r="59" spans="1:21" ht="31.5" customHeight="1" x14ac:dyDescent="0.2">
      <c r="B59" s="1175"/>
      <c r="C59" s="1176"/>
      <c r="D59" s="1182" t="s">
        <v>26</v>
      </c>
      <c r="E59" s="1183"/>
      <c r="F59" s="1183"/>
      <c r="G59" s="1183"/>
      <c r="H59" s="1183"/>
      <c r="I59" s="1183"/>
      <c r="J59" s="1184"/>
      <c r="K59" s="86"/>
      <c r="L59" s="87"/>
      <c r="M59" s="87"/>
      <c r="N59" s="87"/>
      <c r="O59" s="88"/>
    </row>
    <row r="60" spans="1:21" ht="31.5" customHeight="1" thickBot="1" x14ac:dyDescent="0.25">
      <c r="B60" s="1177"/>
      <c r="C60" s="1178"/>
      <c r="D60" s="1185" t="s">
        <v>27</v>
      </c>
      <c r="E60" s="1186"/>
      <c r="F60" s="1186"/>
      <c r="G60" s="1186"/>
      <c r="H60" s="1186"/>
      <c r="I60" s="1186"/>
      <c r="J60" s="118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21oWbfPsRqO1u6OiuiAS2qZ+BBdL65RgOFFpz4g1B/+Ir7GRVmyjivFZlezt9HVT63jMibqxUsu0F9siEufLw==" saltValue="t+z3PA8qlR7EdMGkcPDM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8" t="s">
        <v>30</v>
      </c>
      <c r="C41" s="1189"/>
      <c r="D41" s="105"/>
      <c r="E41" s="1194" t="s">
        <v>31</v>
      </c>
      <c r="F41" s="1194"/>
      <c r="G41" s="1194"/>
      <c r="H41" s="1195"/>
      <c r="I41" s="355">
        <v>27858</v>
      </c>
      <c r="J41" s="356">
        <v>28502</v>
      </c>
      <c r="K41" s="356">
        <v>31785</v>
      </c>
      <c r="L41" s="356">
        <v>32339</v>
      </c>
      <c r="M41" s="357">
        <v>31732</v>
      </c>
    </row>
    <row r="42" spans="2:13" ht="27.75" customHeight="1" x14ac:dyDescent="0.2">
      <c r="B42" s="1190"/>
      <c r="C42" s="1191"/>
      <c r="D42" s="106"/>
      <c r="E42" s="1196" t="s">
        <v>32</v>
      </c>
      <c r="F42" s="1196"/>
      <c r="G42" s="1196"/>
      <c r="H42" s="1197"/>
      <c r="I42" s="358">
        <v>224</v>
      </c>
      <c r="J42" s="359">
        <v>151</v>
      </c>
      <c r="K42" s="359">
        <v>76</v>
      </c>
      <c r="L42" s="359">
        <v>2168</v>
      </c>
      <c r="M42" s="360">
        <v>2061</v>
      </c>
    </row>
    <row r="43" spans="2:13" ht="27.75" customHeight="1" x14ac:dyDescent="0.2">
      <c r="B43" s="1190"/>
      <c r="C43" s="1191"/>
      <c r="D43" s="106"/>
      <c r="E43" s="1196" t="s">
        <v>33</v>
      </c>
      <c r="F43" s="1196"/>
      <c r="G43" s="1196"/>
      <c r="H43" s="1197"/>
      <c r="I43" s="358">
        <v>16726</v>
      </c>
      <c r="J43" s="359">
        <v>15868</v>
      </c>
      <c r="K43" s="359">
        <v>15186</v>
      </c>
      <c r="L43" s="359">
        <v>14115</v>
      </c>
      <c r="M43" s="360">
        <v>14036</v>
      </c>
    </row>
    <row r="44" spans="2:13" ht="27.75" customHeight="1" x14ac:dyDescent="0.2">
      <c r="B44" s="1190"/>
      <c r="C44" s="1191"/>
      <c r="D44" s="106"/>
      <c r="E44" s="1196" t="s">
        <v>34</v>
      </c>
      <c r="F44" s="1196"/>
      <c r="G44" s="1196"/>
      <c r="H44" s="1197"/>
      <c r="I44" s="358">
        <v>946</v>
      </c>
      <c r="J44" s="359">
        <v>991</v>
      </c>
      <c r="K44" s="359">
        <v>1075</v>
      </c>
      <c r="L44" s="359">
        <v>1442</v>
      </c>
      <c r="M44" s="360">
        <v>1699</v>
      </c>
    </row>
    <row r="45" spans="2:13" ht="27.75" customHeight="1" x14ac:dyDescent="0.2">
      <c r="B45" s="1190"/>
      <c r="C45" s="1191"/>
      <c r="D45" s="106"/>
      <c r="E45" s="1196" t="s">
        <v>35</v>
      </c>
      <c r="F45" s="1196"/>
      <c r="G45" s="1196"/>
      <c r="H45" s="1197"/>
      <c r="I45" s="358">
        <v>4031</v>
      </c>
      <c r="J45" s="359">
        <v>4105</v>
      </c>
      <c r="K45" s="359">
        <v>4074</v>
      </c>
      <c r="L45" s="359">
        <v>4156</v>
      </c>
      <c r="M45" s="360">
        <v>4208</v>
      </c>
    </row>
    <row r="46" spans="2:13" ht="27.75" customHeight="1" x14ac:dyDescent="0.2">
      <c r="B46" s="1190"/>
      <c r="C46" s="1191"/>
      <c r="D46" s="107"/>
      <c r="E46" s="1196" t="s">
        <v>36</v>
      </c>
      <c r="F46" s="1196"/>
      <c r="G46" s="1196"/>
      <c r="H46" s="1197"/>
      <c r="I46" s="358">
        <v>0</v>
      </c>
      <c r="J46" s="359">
        <v>0</v>
      </c>
      <c r="K46" s="359" t="s">
        <v>487</v>
      </c>
      <c r="L46" s="359" t="s">
        <v>487</v>
      </c>
      <c r="M46" s="360" t="s">
        <v>487</v>
      </c>
    </row>
    <row r="47" spans="2:13" ht="27.75" customHeight="1" x14ac:dyDescent="0.2">
      <c r="B47" s="1190"/>
      <c r="C47" s="1191"/>
      <c r="D47" s="108"/>
      <c r="E47" s="1198" t="s">
        <v>37</v>
      </c>
      <c r="F47" s="1199"/>
      <c r="G47" s="1199"/>
      <c r="H47" s="1200"/>
      <c r="I47" s="358" t="s">
        <v>487</v>
      </c>
      <c r="J47" s="359" t="s">
        <v>487</v>
      </c>
      <c r="K47" s="359" t="s">
        <v>487</v>
      </c>
      <c r="L47" s="359" t="s">
        <v>487</v>
      </c>
      <c r="M47" s="360" t="s">
        <v>487</v>
      </c>
    </row>
    <row r="48" spans="2:13" ht="27.75" customHeight="1" x14ac:dyDescent="0.2">
      <c r="B48" s="1190"/>
      <c r="C48" s="1191"/>
      <c r="D48" s="106"/>
      <c r="E48" s="1196" t="s">
        <v>38</v>
      </c>
      <c r="F48" s="1196"/>
      <c r="G48" s="1196"/>
      <c r="H48" s="1197"/>
      <c r="I48" s="358" t="s">
        <v>487</v>
      </c>
      <c r="J48" s="359" t="s">
        <v>487</v>
      </c>
      <c r="K48" s="359" t="s">
        <v>487</v>
      </c>
      <c r="L48" s="359" t="s">
        <v>487</v>
      </c>
      <c r="M48" s="360" t="s">
        <v>487</v>
      </c>
    </row>
    <row r="49" spans="2:13" ht="27.75" customHeight="1" x14ac:dyDescent="0.2">
      <c r="B49" s="1192"/>
      <c r="C49" s="1193"/>
      <c r="D49" s="106"/>
      <c r="E49" s="1196" t="s">
        <v>39</v>
      </c>
      <c r="F49" s="1196"/>
      <c r="G49" s="1196"/>
      <c r="H49" s="1197"/>
      <c r="I49" s="358" t="s">
        <v>487</v>
      </c>
      <c r="J49" s="359" t="s">
        <v>487</v>
      </c>
      <c r="K49" s="359" t="s">
        <v>487</v>
      </c>
      <c r="L49" s="359" t="s">
        <v>487</v>
      </c>
      <c r="M49" s="360" t="s">
        <v>487</v>
      </c>
    </row>
    <row r="50" spans="2:13" ht="27.75" customHeight="1" x14ac:dyDescent="0.2">
      <c r="B50" s="1201" t="s">
        <v>40</v>
      </c>
      <c r="C50" s="1202"/>
      <c r="D50" s="109"/>
      <c r="E50" s="1196" t="s">
        <v>41</v>
      </c>
      <c r="F50" s="1196"/>
      <c r="G50" s="1196"/>
      <c r="H50" s="1197"/>
      <c r="I50" s="358">
        <v>5790</v>
      </c>
      <c r="J50" s="359">
        <v>7352</v>
      </c>
      <c r="K50" s="359">
        <v>9891</v>
      </c>
      <c r="L50" s="359">
        <v>9940</v>
      </c>
      <c r="M50" s="360">
        <v>10151</v>
      </c>
    </row>
    <row r="51" spans="2:13" ht="27.75" customHeight="1" x14ac:dyDescent="0.2">
      <c r="B51" s="1190"/>
      <c r="C51" s="1191"/>
      <c r="D51" s="106"/>
      <c r="E51" s="1196" t="s">
        <v>42</v>
      </c>
      <c r="F51" s="1196"/>
      <c r="G51" s="1196"/>
      <c r="H51" s="1197"/>
      <c r="I51" s="358">
        <v>7266</v>
      </c>
      <c r="J51" s="359">
        <v>7576</v>
      </c>
      <c r="K51" s="359">
        <v>8358</v>
      </c>
      <c r="L51" s="359">
        <v>9177</v>
      </c>
      <c r="M51" s="360">
        <v>9847</v>
      </c>
    </row>
    <row r="52" spans="2:13" ht="27.75" customHeight="1" x14ac:dyDescent="0.2">
      <c r="B52" s="1192"/>
      <c r="C52" s="1193"/>
      <c r="D52" s="106"/>
      <c r="E52" s="1196" t="s">
        <v>43</v>
      </c>
      <c r="F52" s="1196"/>
      <c r="G52" s="1196"/>
      <c r="H52" s="1197"/>
      <c r="I52" s="358">
        <v>31554</v>
      </c>
      <c r="J52" s="359">
        <v>31203</v>
      </c>
      <c r="K52" s="359">
        <v>32223</v>
      </c>
      <c r="L52" s="359">
        <v>31980</v>
      </c>
      <c r="M52" s="360">
        <v>30905</v>
      </c>
    </row>
    <row r="53" spans="2:13" ht="27.75" customHeight="1" thickBot="1" x14ac:dyDescent="0.25">
      <c r="B53" s="1203" t="s">
        <v>19</v>
      </c>
      <c r="C53" s="1204"/>
      <c r="D53" s="110"/>
      <c r="E53" s="1205" t="s">
        <v>44</v>
      </c>
      <c r="F53" s="1205"/>
      <c r="G53" s="1205"/>
      <c r="H53" s="1206"/>
      <c r="I53" s="361">
        <v>5176</v>
      </c>
      <c r="J53" s="362">
        <v>3486</v>
      </c>
      <c r="K53" s="362">
        <v>1725</v>
      </c>
      <c r="L53" s="362">
        <v>3122</v>
      </c>
      <c r="M53" s="363">
        <v>2833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qWIM3rCg5p7xxQjKaITGlsnrNT1ykjMZ1ANgTRRNtOi2EykkrpxCKsqcQXCU1y8FmIUAoAZgRdbjoes3qu8Ig==" saltValue="Fbee3J0tTLNT/D/10Qzr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5" t="s">
        <v>46</v>
      </c>
      <c r="D55" s="1215"/>
      <c r="E55" s="1216"/>
      <c r="F55" s="122">
        <v>3965</v>
      </c>
      <c r="G55" s="122">
        <v>4044</v>
      </c>
      <c r="H55" s="123">
        <v>4275</v>
      </c>
    </row>
    <row r="56" spans="2:8" ht="52.5" customHeight="1" x14ac:dyDescent="0.2">
      <c r="B56" s="124"/>
      <c r="C56" s="1217" t="s">
        <v>47</v>
      </c>
      <c r="D56" s="1217"/>
      <c r="E56" s="1218"/>
      <c r="F56" s="125">
        <v>189</v>
      </c>
      <c r="G56" s="125">
        <v>189</v>
      </c>
      <c r="H56" s="126">
        <v>189</v>
      </c>
    </row>
    <row r="57" spans="2:8" ht="53.25" customHeight="1" x14ac:dyDescent="0.2">
      <c r="B57" s="124"/>
      <c r="C57" s="1219" t="s">
        <v>48</v>
      </c>
      <c r="D57" s="1219"/>
      <c r="E57" s="1220"/>
      <c r="F57" s="127">
        <v>4298</v>
      </c>
      <c r="G57" s="127">
        <v>4240</v>
      </c>
      <c r="H57" s="128">
        <v>4244</v>
      </c>
    </row>
    <row r="58" spans="2:8" ht="45.75" customHeight="1" x14ac:dyDescent="0.2">
      <c r="B58" s="129"/>
      <c r="C58" s="1207" t="s">
        <v>554</v>
      </c>
      <c r="D58" s="1208"/>
      <c r="E58" s="1209"/>
      <c r="F58" s="130">
        <v>2934</v>
      </c>
      <c r="G58" s="130">
        <v>2981</v>
      </c>
      <c r="H58" s="131">
        <v>2986</v>
      </c>
    </row>
    <row r="59" spans="2:8" ht="45.75" customHeight="1" x14ac:dyDescent="0.2">
      <c r="B59" s="129"/>
      <c r="C59" s="1207" t="s">
        <v>555</v>
      </c>
      <c r="D59" s="1208"/>
      <c r="E59" s="1209"/>
      <c r="F59" s="130">
        <v>682</v>
      </c>
      <c r="G59" s="130">
        <v>661</v>
      </c>
      <c r="H59" s="131">
        <v>609</v>
      </c>
    </row>
    <row r="60" spans="2:8" ht="45.75" customHeight="1" x14ac:dyDescent="0.2">
      <c r="B60" s="129"/>
      <c r="C60" s="1207" t="s">
        <v>556</v>
      </c>
      <c r="D60" s="1208"/>
      <c r="E60" s="1209"/>
      <c r="F60" s="130">
        <v>232</v>
      </c>
      <c r="G60" s="130">
        <v>231</v>
      </c>
      <c r="H60" s="131">
        <v>249</v>
      </c>
    </row>
    <row r="61" spans="2:8" ht="45.75" customHeight="1" x14ac:dyDescent="0.2">
      <c r="B61" s="129"/>
      <c r="C61" s="1207" t="s">
        <v>557</v>
      </c>
      <c r="D61" s="1208"/>
      <c r="E61" s="1209"/>
      <c r="F61" s="130">
        <v>208</v>
      </c>
      <c r="G61" s="130">
        <v>208</v>
      </c>
      <c r="H61" s="131">
        <v>196</v>
      </c>
    </row>
    <row r="62" spans="2:8" ht="45.75" customHeight="1" thickBot="1" x14ac:dyDescent="0.25">
      <c r="B62" s="132"/>
      <c r="C62" s="1210" t="s">
        <v>558</v>
      </c>
      <c r="D62" s="1211"/>
      <c r="E62" s="1212"/>
      <c r="F62" s="133">
        <v>0</v>
      </c>
      <c r="G62" s="133">
        <v>0</v>
      </c>
      <c r="H62" s="134">
        <v>67</v>
      </c>
    </row>
    <row r="63" spans="2:8" ht="52.5" customHeight="1" thickBot="1" x14ac:dyDescent="0.25">
      <c r="B63" s="135"/>
      <c r="C63" s="1213" t="s">
        <v>49</v>
      </c>
      <c r="D63" s="1213"/>
      <c r="E63" s="1214"/>
      <c r="F63" s="136">
        <v>8452</v>
      </c>
      <c r="G63" s="136">
        <v>8473</v>
      </c>
      <c r="H63" s="137">
        <v>8708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KJ0lqtFCmcFBSE6Mm9yK12liaKmq2JMF0wnHr3TxOKXr79XXSzw/NZNz1ogjEyIUg091uwnPfkJJYVaTJvajTw==" saltValue="qnkkANtv8UJxDlslg2RU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25890</v>
      </c>
      <c r="E3" s="156"/>
      <c r="F3" s="157">
        <v>45588</v>
      </c>
      <c r="G3" s="158"/>
      <c r="H3" s="159"/>
    </row>
    <row r="4" spans="1:8" x14ac:dyDescent="0.2">
      <c r="A4" s="160"/>
      <c r="B4" s="161"/>
      <c r="C4" s="162"/>
      <c r="D4" s="163">
        <v>18168</v>
      </c>
      <c r="E4" s="164"/>
      <c r="F4" s="165">
        <v>24150</v>
      </c>
      <c r="G4" s="166"/>
      <c r="H4" s="167"/>
    </row>
    <row r="5" spans="1:8" x14ac:dyDescent="0.2">
      <c r="A5" s="148" t="s">
        <v>519</v>
      </c>
      <c r="B5" s="153"/>
      <c r="C5" s="154"/>
      <c r="D5" s="155">
        <v>28942</v>
      </c>
      <c r="E5" s="156"/>
      <c r="F5" s="157">
        <v>45483</v>
      </c>
      <c r="G5" s="158"/>
      <c r="H5" s="159"/>
    </row>
    <row r="6" spans="1:8" x14ac:dyDescent="0.2">
      <c r="A6" s="160"/>
      <c r="B6" s="161"/>
      <c r="C6" s="162"/>
      <c r="D6" s="163">
        <v>20392</v>
      </c>
      <c r="E6" s="164"/>
      <c r="F6" s="165">
        <v>24241</v>
      </c>
      <c r="G6" s="166"/>
      <c r="H6" s="167"/>
    </row>
    <row r="7" spans="1:8" x14ac:dyDescent="0.2">
      <c r="A7" s="148" t="s">
        <v>520</v>
      </c>
      <c r="B7" s="153"/>
      <c r="C7" s="154"/>
      <c r="D7" s="155">
        <v>72241</v>
      </c>
      <c r="E7" s="156"/>
      <c r="F7" s="157">
        <v>45945</v>
      </c>
      <c r="G7" s="158"/>
      <c r="H7" s="159"/>
    </row>
    <row r="8" spans="1:8" x14ac:dyDescent="0.2">
      <c r="A8" s="160"/>
      <c r="B8" s="161"/>
      <c r="C8" s="162"/>
      <c r="D8" s="163">
        <v>56528</v>
      </c>
      <c r="E8" s="164"/>
      <c r="F8" s="165">
        <v>25180</v>
      </c>
      <c r="G8" s="166"/>
      <c r="H8" s="167"/>
    </row>
    <row r="9" spans="1:8" x14ac:dyDescent="0.2">
      <c r="A9" s="148" t="s">
        <v>521</v>
      </c>
      <c r="B9" s="153"/>
      <c r="C9" s="154"/>
      <c r="D9" s="155">
        <v>50035</v>
      </c>
      <c r="E9" s="156"/>
      <c r="F9" s="157">
        <v>44475</v>
      </c>
      <c r="G9" s="158"/>
      <c r="H9" s="159"/>
    </row>
    <row r="10" spans="1:8" x14ac:dyDescent="0.2">
      <c r="A10" s="160"/>
      <c r="B10" s="161"/>
      <c r="C10" s="162"/>
      <c r="D10" s="163">
        <v>36581</v>
      </c>
      <c r="E10" s="164"/>
      <c r="F10" s="165">
        <v>24780</v>
      </c>
      <c r="G10" s="166"/>
      <c r="H10" s="167"/>
    </row>
    <row r="11" spans="1:8" x14ac:dyDescent="0.2">
      <c r="A11" s="148" t="s">
        <v>522</v>
      </c>
      <c r="B11" s="153"/>
      <c r="C11" s="154"/>
      <c r="D11" s="155">
        <v>32907</v>
      </c>
      <c r="E11" s="156"/>
      <c r="F11" s="157">
        <v>45982</v>
      </c>
      <c r="G11" s="158"/>
      <c r="H11" s="159"/>
    </row>
    <row r="12" spans="1:8" x14ac:dyDescent="0.2">
      <c r="A12" s="160"/>
      <c r="B12" s="161"/>
      <c r="C12" s="168"/>
      <c r="D12" s="163">
        <v>23529</v>
      </c>
      <c r="E12" s="164"/>
      <c r="F12" s="165">
        <v>25583</v>
      </c>
      <c r="G12" s="166"/>
      <c r="H12" s="167"/>
    </row>
    <row r="13" spans="1:8" x14ac:dyDescent="0.2">
      <c r="A13" s="148"/>
      <c r="B13" s="153"/>
      <c r="C13" s="169"/>
      <c r="D13" s="170">
        <v>42003</v>
      </c>
      <c r="E13" s="171"/>
      <c r="F13" s="172">
        <v>45495</v>
      </c>
      <c r="G13" s="173"/>
      <c r="H13" s="159"/>
    </row>
    <row r="14" spans="1:8" x14ac:dyDescent="0.2">
      <c r="A14" s="160"/>
      <c r="B14" s="161"/>
      <c r="C14" s="162"/>
      <c r="D14" s="163">
        <v>31040</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0.43</v>
      </c>
      <c r="C19" s="174">
        <f>ROUND(VALUE(SUBSTITUTE(実質収支比率等に係る経年分析!G$48,"▲","-")),2)</f>
        <v>0.5</v>
      </c>
      <c r="D19" s="174">
        <f>ROUND(VALUE(SUBSTITUTE(実質収支比率等に係る経年分析!H$48,"▲","-")),2)</f>
        <v>0.8</v>
      </c>
      <c r="E19" s="174">
        <f>ROUND(VALUE(SUBSTITUTE(実質収支比率等に係る経年分析!I$48,"▲","-")),2)</f>
        <v>2.4300000000000002</v>
      </c>
      <c r="F19" s="174">
        <f>ROUND(VALUE(SUBSTITUTE(実質収支比率等に係る経年分析!J$48,"▲","-")),2)</f>
        <v>1.25</v>
      </c>
    </row>
    <row r="20" spans="1:11" x14ac:dyDescent="0.2">
      <c r="A20" s="174" t="s">
        <v>53</v>
      </c>
      <c r="B20" s="174">
        <f>ROUND(VALUE(SUBSTITUTE(実質収支比率等に係る経年分析!F$47,"▲","-")),2)</f>
        <v>14.11</v>
      </c>
      <c r="C20" s="174">
        <f>ROUND(VALUE(SUBSTITUTE(実質収支比率等に係る経年分析!G$47,"▲","-")),2)</f>
        <v>15.71</v>
      </c>
      <c r="D20" s="174">
        <f>ROUND(VALUE(SUBSTITUTE(実質収支比率等に係る経年分析!H$47,"▲","-")),2)</f>
        <v>20.29</v>
      </c>
      <c r="E20" s="174">
        <f>ROUND(VALUE(SUBSTITUTE(実質収支比率等に係る経年分析!I$47,"▲","-")),2)</f>
        <v>21.31</v>
      </c>
      <c r="F20" s="174">
        <f>ROUND(VALUE(SUBSTITUTE(実質収支比率等に係る経年分析!J$47,"▲","-")),2)</f>
        <v>22.1</v>
      </c>
    </row>
    <row r="21" spans="1:11" x14ac:dyDescent="0.2">
      <c r="A21" s="174" t="s">
        <v>54</v>
      </c>
      <c r="B21" s="174">
        <f>IF(ISNUMBER(VALUE(SUBSTITUTE(実質収支比率等に係る経年分析!F$49,"▲","-"))),ROUND(VALUE(SUBSTITUTE(実質収支比率等に係る経年分析!F$49,"▲","-")),2),NA())</f>
        <v>0.93</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5.71</v>
      </c>
      <c r="E21" s="174">
        <f>IF(ISNUMBER(VALUE(SUBSTITUTE(実質収支比率等に係る経年分析!I$49,"▲","-"))),ROUND(VALUE(SUBSTITUTE(実質収支比率等に係る経年分析!I$49,"▲","-")),2),NA())</f>
        <v>2.17</v>
      </c>
      <c r="F21" s="174">
        <f>IF(ISNUMBER(VALUE(SUBSTITUTE(実質収支比率等に係る経年分析!J$49,"▲","-"))),ROUND(VALUE(SUBSTITUTE(実質収支比率等に係る経年分析!J$49,"▲","-")),2),NA())</f>
        <v>0.06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1.29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1.1200000000000001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2.4300000000000002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2">
      <c r="A35" s="175" t="str">
        <f>IF(連結実質赤字比率に係る赤字・黒字の構成分析!C$35="",NA(),連結実質赤字比率に係る赤字・黒字の構成分析!C$35)</f>
        <v>病院事業会計</v>
      </c>
      <c r="B35" s="175">
        <f>IF(ROUND(VALUE(SUBSTITUTE(連結実質赤字比率に係る赤字・黒字の構成分析!F$35,"▲", "-")), 2) &lt; 0, ABS(ROUND(VALUE(SUBSTITUTE(連結実質赤字比率に係る赤字・黒字の構成分析!F$35,"▲", "-")), 2)), NA())</f>
        <v>2.0499999999999998</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0.32</v>
      </c>
      <c r="E35" s="175" t="e">
        <f>IF(ROUND(VALUE(SUBSTITUTE(連結実質赤字比率に係る赤字・黒字の構成分析!G$35,"▲", "-")), 2) &gt;= 0, ABS(ROUND(VALUE(SUBSTITUTE(連結実質赤字比率に係る赤字・黒字の構成分析!G$35,"▲", "-")), 2)), NA())</f>
        <v>#N/A</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13.23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3324</v>
      </c>
      <c r="E42" s="176"/>
      <c r="F42" s="176"/>
      <c r="G42" s="176">
        <f>'実質公債費比率（分子）の構造'!L$52</f>
        <v>3236</v>
      </c>
      <c r="H42" s="176"/>
      <c r="I42" s="176"/>
      <c r="J42" s="176">
        <f>'実質公債費比率（分子）の構造'!M$52</f>
        <v>7173</v>
      </c>
      <c r="K42" s="176"/>
      <c r="L42" s="176"/>
      <c r="M42" s="176">
        <f>'実質公債費比率（分子）の構造'!N$52</f>
        <v>3795</v>
      </c>
      <c r="N42" s="176"/>
      <c r="O42" s="176"/>
      <c r="P42" s="176">
        <f>'実質公債費比率（分子）の構造'!O$52</f>
        <v>3159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77</v>
      </c>
      <c r="C44" s="176"/>
      <c r="D44" s="176"/>
      <c r="E44" s="176">
        <f>'実質公債費比率（分子）の構造'!L$50</f>
        <v>83</v>
      </c>
      <c r="F44" s="176"/>
      <c r="G44" s="176"/>
      <c r="H44" s="176">
        <f>'実質公債費比率（分子）の構造'!M$50</f>
        <v>4097</v>
      </c>
      <c r="I44" s="176"/>
      <c r="J44" s="176"/>
      <c r="K44" s="176">
        <f>'実質公債費比率（分子）の構造'!N$50</f>
        <v>893</v>
      </c>
      <c r="L44" s="176"/>
      <c r="M44" s="176"/>
      <c r="N44" s="176">
        <f>'実質公債費比率（分子）の構造'!O$50</f>
        <v>107</v>
      </c>
      <c r="O44" s="176"/>
      <c r="P44" s="176"/>
    </row>
    <row r="45" spans="1:16" x14ac:dyDescent="0.2">
      <c r="A45" s="176" t="s">
        <v>63</v>
      </c>
      <c r="B45" s="176">
        <f>'実質公債費比率（分子）の構造'!K$49</f>
        <v>392</v>
      </c>
      <c r="C45" s="176"/>
      <c r="D45" s="176"/>
      <c r="E45" s="176">
        <f>'実質公債費比率（分子）の構造'!L$49</f>
        <v>240</v>
      </c>
      <c r="F45" s="176"/>
      <c r="G45" s="176"/>
      <c r="H45" s="176">
        <f>'実質公債費比率（分子）の構造'!M$49</f>
        <v>139</v>
      </c>
      <c r="I45" s="176"/>
      <c r="J45" s="176"/>
      <c r="K45" s="176">
        <f>'実質公債費比率（分子）の構造'!N$49</f>
        <v>40</v>
      </c>
      <c r="L45" s="176"/>
      <c r="M45" s="176"/>
      <c r="N45" s="176">
        <f>'実質公債費比率（分子）の構造'!O$49</f>
        <v>69</v>
      </c>
      <c r="O45" s="176"/>
      <c r="P45" s="176"/>
    </row>
    <row r="46" spans="1:16" x14ac:dyDescent="0.2">
      <c r="A46" s="176" t="s">
        <v>64</v>
      </c>
      <c r="B46" s="176">
        <f>'実質公債費比率（分子）の構造'!K$48</f>
        <v>1295</v>
      </c>
      <c r="C46" s="176"/>
      <c r="D46" s="176"/>
      <c r="E46" s="176">
        <f>'実質公債費比率（分子）の構造'!L$48</f>
        <v>1192</v>
      </c>
      <c r="F46" s="176"/>
      <c r="G46" s="176"/>
      <c r="H46" s="176">
        <f>'実質公債費比率（分子）の構造'!M$48</f>
        <v>1172</v>
      </c>
      <c r="I46" s="176"/>
      <c r="J46" s="176"/>
      <c r="K46" s="176">
        <f>'実質公債費比率（分子）の構造'!N$48</f>
        <v>1189</v>
      </c>
      <c r="L46" s="176"/>
      <c r="M46" s="176"/>
      <c r="N46" s="176">
        <f>'実質公債費比率（分子）の構造'!O$48</f>
        <v>1254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2415</v>
      </c>
      <c r="C49" s="176"/>
      <c r="D49" s="176"/>
      <c r="E49" s="176">
        <f>'実質公債費比率（分子）の構造'!L$45</f>
        <v>2466</v>
      </c>
      <c r="F49" s="176"/>
      <c r="G49" s="176"/>
      <c r="H49" s="176">
        <f>'実質公債費比率（分子）の構造'!M$45</f>
        <v>2491</v>
      </c>
      <c r="I49" s="176"/>
      <c r="J49" s="176"/>
      <c r="K49" s="176">
        <f>'実質公債費比率（分子）の構造'!N$45</f>
        <v>2573</v>
      </c>
      <c r="L49" s="176"/>
      <c r="M49" s="176"/>
      <c r="N49" s="176">
        <f>'実質公債費比率（分子）の構造'!O$45</f>
        <v>2665</v>
      </c>
      <c r="O49" s="176"/>
      <c r="P49" s="176"/>
    </row>
    <row r="50" spans="1:16" x14ac:dyDescent="0.2">
      <c r="A50" s="176" t="s">
        <v>67</v>
      </c>
      <c r="B50" s="176" t="e">
        <f>NA()</f>
        <v>#N/A</v>
      </c>
      <c r="C50" s="176">
        <f>IF(ISNUMBER('実質公債費比率（分子）の構造'!K$53),'実質公債費比率（分子）の構造'!K$53,NA())</f>
        <v>855</v>
      </c>
      <c r="D50" s="176" t="e">
        <f>NA()</f>
        <v>#N/A</v>
      </c>
      <c r="E50" s="176" t="e">
        <f>NA()</f>
        <v>#N/A</v>
      </c>
      <c r="F50" s="176">
        <f>IF(ISNUMBER('実質公債費比率（分子）の構造'!L$53),'実質公債費比率（分子）の構造'!L$53,NA())</f>
        <v>745</v>
      </c>
      <c r="G50" s="176" t="e">
        <f>NA()</f>
        <v>#N/A</v>
      </c>
      <c r="H50" s="176" t="e">
        <f>NA()</f>
        <v>#N/A</v>
      </c>
      <c r="I50" s="176">
        <f>IF(ISNUMBER('実質公債費比率（分子）の構造'!M$53),'実質公債費比率（分子）の構造'!M$53,NA())</f>
        <v>726</v>
      </c>
      <c r="J50" s="176" t="e">
        <f>NA()</f>
        <v>#N/A</v>
      </c>
      <c r="K50" s="176" t="e">
        <f>NA()</f>
        <v>#N/A</v>
      </c>
      <c r="L50" s="176">
        <f>IF(ISNUMBER('実質公債費比率（分子）の構造'!N$53),'実質公債費比率（分子）の構造'!N$53,NA())</f>
        <v>900</v>
      </c>
      <c r="M50" s="176" t="e">
        <f>NA()</f>
        <v>#N/A</v>
      </c>
      <c r="N50" s="176" t="e">
        <f>NA()</f>
        <v>#N/A</v>
      </c>
      <c r="O50" s="176">
        <f>IF(ISNUMBER('実質公債費比率（分子）の構造'!O$53),'実質公債費比率（分子）の構造'!O$53,NA())</f>
        <v>936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31554</v>
      </c>
      <c r="E56" s="175"/>
      <c r="F56" s="175"/>
      <c r="G56" s="175">
        <f>'将来負担比率（分子）の構造'!J$52</f>
        <v>31203</v>
      </c>
      <c r="H56" s="175"/>
      <c r="I56" s="175"/>
      <c r="J56" s="175">
        <f>'将来負担比率（分子）の構造'!K$52</f>
        <v>32223</v>
      </c>
      <c r="K56" s="175"/>
      <c r="L56" s="175"/>
      <c r="M56" s="175">
        <f>'将来負担比率（分子）の構造'!L$52</f>
        <v>31980</v>
      </c>
      <c r="N56" s="175"/>
      <c r="O56" s="175"/>
      <c r="P56" s="175">
        <f>'将来負担比率（分子）の構造'!M$52</f>
        <v>30905</v>
      </c>
    </row>
    <row r="57" spans="1:16" x14ac:dyDescent="0.2">
      <c r="A57" s="175" t="s">
        <v>42</v>
      </c>
      <c r="B57" s="175"/>
      <c r="C57" s="175"/>
      <c r="D57" s="175">
        <f>'将来負担比率（分子）の構造'!I$51</f>
        <v>7266</v>
      </c>
      <c r="E57" s="175"/>
      <c r="F57" s="175"/>
      <c r="G57" s="175">
        <f>'将来負担比率（分子）の構造'!J$51</f>
        <v>7576</v>
      </c>
      <c r="H57" s="175"/>
      <c r="I57" s="175"/>
      <c r="J57" s="175">
        <f>'将来負担比率（分子）の構造'!K$51</f>
        <v>8358</v>
      </c>
      <c r="K57" s="175"/>
      <c r="L57" s="175"/>
      <c r="M57" s="175">
        <f>'将来負担比率（分子）の構造'!L$51</f>
        <v>9177</v>
      </c>
      <c r="N57" s="175"/>
      <c r="O57" s="175"/>
      <c r="P57" s="175">
        <f>'将来負担比率（分子）の構造'!M$51</f>
        <v>9847</v>
      </c>
    </row>
    <row r="58" spans="1:16" x14ac:dyDescent="0.2">
      <c r="A58" s="175" t="s">
        <v>41</v>
      </c>
      <c r="B58" s="175"/>
      <c r="C58" s="175"/>
      <c r="D58" s="175">
        <f>'将来負担比率（分子）の構造'!I$50</f>
        <v>5790</v>
      </c>
      <c r="E58" s="175"/>
      <c r="F58" s="175"/>
      <c r="G58" s="175">
        <f>'将来負担比率（分子）の構造'!J$50</f>
        <v>7352</v>
      </c>
      <c r="H58" s="175"/>
      <c r="I58" s="175"/>
      <c r="J58" s="175">
        <f>'将来負担比率（分子）の構造'!K$50</f>
        <v>9891</v>
      </c>
      <c r="K58" s="175"/>
      <c r="L58" s="175"/>
      <c r="M58" s="175">
        <f>'将来負担比率（分子）の構造'!L$50</f>
        <v>9940</v>
      </c>
      <c r="N58" s="175"/>
      <c r="O58" s="175"/>
      <c r="P58" s="175">
        <f>'将来負担比率（分子）の構造'!M$50</f>
        <v>10151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4031</v>
      </c>
      <c r="C62" s="175"/>
      <c r="D62" s="175"/>
      <c r="E62" s="175">
        <f>'将来負担比率（分子）の構造'!J$45</f>
        <v>4105</v>
      </c>
      <c r="F62" s="175"/>
      <c r="G62" s="175"/>
      <c r="H62" s="175">
        <f>'将来負担比率（分子）の構造'!K$45</f>
        <v>4074</v>
      </c>
      <c r="I62" s="175"/>
      <c r="J62" s="175"/>
      <c r="K62" s="175">
        <f>'将来負担比率（分子）の構造'!L$45</f>
        <v>4156</v>
      </c>
      <c r="L62" s="175"/>
      <c r="M62" s="175"/>
      <c r="N62" s="175">
        <f>'将来負担比率（分子）の構造'!M$45</f>
        <v>4208</v>
      </c>
      <c r="O62" s="175"/>
      <c r="P62" s="175"/>
    </row>
    <row r="63" spans="1:16" x14ac:dyDescent="0.2">
      <c r="A63" s="175" t="s">
        <v>34</v>
      </c>
      <c r="B63" s="175">
        <f>'将来負担比率（分子）の構造'!I$44</f>
        <v>946</v>
      </c>
      <c r="C63" s="175"/>
      <c r="D63" s="175"/>
      <c r="E63" s="175">
        <f>'将来負担比率（分子）の構造'!J$44</f>
        <v>991</v>
      </c>
      <c r="F63" s="175"/>
      <c r="G63" s="175"/>
      <c r="H63" s="175">
        <f>'将来負担比率（分子）の構造'!K$44</f>
        <v>1075</v>
      </c>
      <c r="I63" s="175"/>
      <c r="J63" s="175"/>
      <c r="K63" s="175">
        <f>'将来負担比率（分子）の構造'!L$44</f>
        <v>1442</v>
      </c>
      <c r="L63" s="175"/>
      <c r="M63" s="175"/>
      <c r="N63" s="175">
        <f>'将来負担比率（分子）の構造'!M$44</f>
        <v>1699</v>
      </c>
      <c r="O63" s="175"/>
      <c r="P63" s="175"/>
    </row>
    <row r="64" spans="1:16" x14ac:dyDescent="0.2">
      <c r="A64" s="175" t="s">
        <v>33</v>
      </c>
      <c r="B64" s="175">
        <f>'将来負担比率（分子）の構造'!I$43</f>
        <v>16726</v>
      </c>
      <c r="C64" s="175"/>
      <c r="D64" s="175"/>
      <c r="E64" s="175">
        <f>'将来負担比率（分子）の構造'!J$43</f>
        <v>15868</v>
      </c>
      <c r="F64" s="175"/>
      <c r="G64" s="175"/>
      <c r="H64" s="175">
        <f>'将来負担比率（分子）の構造'!K$43</f>
        <v>15186</v>
      </c>
      <c r="I64" s="175"/>
      <c r="J64" s="175"/>
      <c r="K64" s="175">
        <f>'将来負担比率（分子）の構造'!L$43</f>
        <v>14115</v>
      </c>
      <c r="L64" s="175"/>
      <c r="M64" s="175"/>
      <c r="N64" s="175">
        <f>'将来負担比率（分子）の構造'!M$43</f>
        <v>14036</v>
      </c>
      <c r="O64" s="175"/>
      <c r="P64" s="175"/>
    </row>
    <row r="65" spans="1:16" x14ac:dyDescent="0.2">
      <c r="A65" s="175" t="s">
        <v>32</v>
      </c>
      <c r="B65" s="175">
        <f>'将来負担比率（分子）の構造'!I$42</f>
        <v>224</v>
      </c>
      <c r="C65" s="175"/>
      <c r="D65" s="175"/>
      <c r="E65" s="175">
        <f>'将来負担比率（分子）の構造'!J$42</f>
        <v>151</v>
      </c>
      <c r="F65" s="175"/>
      <c r="G65" s="175"/>
      <c r="H65" s="175">
        <f>'将来負担比率（分子）の構造'!K$42</f>
        <v>76</v>
      </c>
      <c r="I65" s="175"/>
      <c r="J65" s="175"/>
      <c r="K65" s="175">
        <f>'将来負担比率（分子）の構造'!L$42</f>
        <v>2168</v>
      </c>
      <c r="L65" s="175"/>
      <c r="M65" s="175"/>
      <c r="N65" s="175">
        <f>'将来負担比率（分子）の構造'!M$42</f>
        <v>2061</v>
      </c>
      <c r="O65" s="175"/>
      <c r="P65" s="175"/>
    </row>
    <row r="66" spans="1:16" x14ac:dyDescent="0.2">
      <c r="A66" s="175" t="s">
        <v>31</v>
      </c>
      <c r="B66" s="175">
        <f>'将来負担比率（分子）の構造'!I$41</f>
        <v>27858</v>
      </c>
      <c r="C66" s="175"/>
      <c r="D66" s="175"/>
      <c r="E66" s="175">
        <f>'将来負担比率（分子）の構造'!J$41</f>
        <v>28502</v>
      </c>
      <c r="F66" s="175"/>
      <c r="G66" s="175"/>
      <c r="H66" s="175">
        <f>'将来負担比率（分子）の構造'!K$41</f>
        <v>31785</v>
      </c>
      <c r="I66" s="175"/>
      <c r="J66" s="175"/>
      <c r="K66" s="175">
        <f>'将来負担比率（分子）の構造'!L$41</f>
        <v>32339</v>
      </c>
      <c r="L66" s="175"/>
      <c r="M66" s="175"/>
      <c r="N66" s="175">
        <f>'将来負担比率（分子）の構造'!M$41</f>
        <v>31732</v>
      </c>
      <c r="O66" s="175"/>
      <c r="P66" s="175"/>
    </row>
    <row r="67" spans="1:16" x14ac:dyDescent="0.2">
      <c r="A67" s="175" t="s">
        <v>71</v>
      </c>
      <c r="B67" s="175" t="e">
        <f>NA()</f>
        <v>#N/A</v>
      </c>
      <c r="C67" s="175">
        <f>IF(ISNUMBER('将来負担比率（分子）の構造'!I$53), IF('将来負担比率（分子）の構造'!I$53 &lt; 0, 0, '将来負担比率（分子）の構造'!I$53), NA())</f>
        <v>5176</v>
      </c>
      <c r="D67" s="175" t="e">
        <f>NA()</f>
        <v>#N/A</v>
      </c>
      <c r="E67" s="175" t="e">
        <f>NA()</f>
        <v>#N/A</v>
      </c>
      <c r="F67" s="175">
        <f>IF(ISNUMBER('将来負担比率（分子）の構造'!J$53), IF('将来負担比率（分子）の構造'!J$53 &lt; 0, 0, '将来負担比率（分子）の構造'!J$53), NA())</f>
        <v>3486</v>
      </c>
      <c r="G67" s="175" t="e">
        <f>NA()</f>
        <v>#N/A</v>
      </c>
      <c r="H67" s="175" t="e">
        <f>NA()</f>
        <v>#N/A</v>
      </c>
      <c r="I67" s="175">
        <f>IF(ISNUMBER('将来負担比率（分子）の構造'!K$53), IF('将来負担比率（分子）の構造'!K$53 &lt; 0, 0, '将来負担比率（分子）の構造'!K$53), NA())</f>
        <v>1725</v>
      </c>
      <c r="J67" s="175" t="e">
        <f>NA()</f>
        <v>#N/A</v>
      </c>
      <c r="K67" s="175" t="e">
        <f>NA()</f>
        <v>#N/A</v>
      </c>
      <c r="L67" s="175">
        <f>IF(ISNUMBER('将来負担比率（分子）の構造'!L$53), IF('将来負担比率（分子）の構造'!L$53 &lt; 0, 0, '将来負担比率（分子）の構造'!L$53), NA())</f>
        <v>3122</v>
      </c>
      <c r="M67" s="175" t="e">
        <f>NA()</f>
        <v>#N/A</v>
      </c>
      <c r="N67" s="175" t="e">
        <f>NA()</f>
        <v>#N/A</v>
      </c>
      <c r="O67" s="175">
        <f>IF(ISNUMBER('将来負担比率（分子）の構造'!M$53), IF('将来負担比率（分子）の構造'!M$53 &lt; 0, 0, '将来負担比率（分子）の構造'!M$53), NA())</f>
        <v>2833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3965</v>
      </c>
      <c r="C72" s="179">
        <f>基金残高に係る経年分析!G55</f>
        <v>4044</v>
      </c>
      <c r="D72" s="179">
        <f>基金残高に係る経年分析!H55</f>
        <v>4275</v>
      </c>
    </row>
    <row r="73" spans="1:16" x14ac:dyDescent="0.2">
      <c r="A73" s="178" t="s">
        <v>74</v>
      </c>
      <c r="B73" s="179">
        <f>基金残高に係る経年分析!F56</f>
        <v>189</v>
      </c>
      <c r="C73" s="179">
        <f>基金残高に係る経年分析!G56</f>
        <v>189</v>
      </c>
      <c r="D73" s="179">
        <f>基金残高に係る経年分析!H56</f>
        <v>189</v>
      </c>
    </row>
    <row r="74" spans="1:16" x14ac:dyDescent="0.2">
      <c r="A74" s="178" t="s">
        <v>75</v>
      </c>
      <c r="B74" s="179">
        <f>基金残高に係る経年分析!F57</f>
        <v>4298</v>
      </c>
      <c r="C74" s="179">
        <f>基金残高に係る経年分析!G57</f>
        <v>4240</v>
      </c>
      <c r="D74" s="179">
        <f>基金残高に係る経年分析!H57</f>
        <v>4244</v>
      </c>
    </row>
  </sheetData>
  <sheetProtection algorithmName="SHA-512" hashValue="UnAGv+zdC1ERJ8hnS/IFtSt+kE0to/SdzY2TRq/EGxZkCCeL493kIxicAuT8c5KtuGKcSTazdjsQQyCpAe2rsg==" saltValue="uS0yzdGI79klB7qBeskU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2025-03-11T04:09:28Z</cp:lastPrinted>
  <dcterms:created xsi:type="dcterms:W3CDTF">2025-02-19T03:26:40Z</dcterms:created>
  <dcterms:modified xsi:type="dcterms:W3CDTF">2025-02-19T03:26:40Z</dcterms:modified>
  <cp:category/>
</cp:coreProperties>
</file>