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09 貝塚市○【田中】◎\"/>
    </mc:Choice>
  </mc:AlternateContent>
  <xr:revisionPtr revIDLastSave="0" documentId="13_ncr:1_{922BA6BA-A4C2-4D4A-BD9A-F851F3B55DDE}" xr6:coauthVersionLast="47" xr6:coauthVersionMax="47" xr10:uidLastSave="{00000000-0000-0000-0000-000000000000}"/>
  <workbookProtection workbookAlgorithmName="SHA-512" workbookHashValue="8e5qptznlpc1BSlDIvO8cEVq7LwcEQkGdU/oLPKHAMJYcG3y6+QTquUl0c6ZIl7mgZqp3ASndrtKgJPvAYmZlA==" workbookSaltValue="250pB7CwoZdIkGk3aAinJ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BB10" i="4"/>
  <c r="AT10" i="4"/>
  <c r="I10" i="4"/>
  <c r="BB8" i="4"/>
  <c r="AT8" i="4"/>
  <c r="AL8" i="4"/>
  <c r="AD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<sst xmlns="http://schemas.openxmlformats.org/spreadsheetml/2006/main" count="228" uniqueCount="113">
  <si>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</si>
  <si>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</si>
  <si>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</si>
  <si>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</si>
  <si>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</si>
  <si>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</si>
  <si>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</si>
  <si>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</si>
  <si>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</si>
  <si>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</si>
  <si>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</si>
  <si>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</si>
  <si>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</si>
  <si>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</si>
  <si>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</si>
  <si>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</si>
  <si>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</si>
  <si>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</si>
  <si>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</si>
  <si>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</si>
  <si>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</si>
  <si>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</si>
  <si>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</si>
  <si>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</si>
  <si>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</si>
  <si>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</si>
  <si>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</si>
  <si>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</si>
  <si>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</si>
  <si>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</si>
  <si>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</si>
  <si>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</si>
  <si>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</si>
  <si>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</si>
  <si>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</si>
  <si>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</si>
  <si>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</si>
  <si>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</si>
  <si>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</si>
  <si>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</si>
  <si>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</si>
  <si>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</si>
  <si>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</si>
  <si>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</si>
  <si>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</si>
  <si>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</si>
  <si>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</si>
  <si>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</si>
  <si>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</si>
  <si>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</si>
  <si>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</si>
  <si>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</si>
  <si>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</si>
  <si>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</si>
  <si>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</si>
  <si>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</si>
  <si>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</si>
  <si>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</si>
  <si>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</si>
  <si>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</si>
  <si>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</si>
  <si>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</si>
  <si>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</si>
  <si>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</si>
  <si>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</si>
  <si>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</si>
  <si>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</si>
  <si>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</si>
  <si>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</si>
  <si>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</si>
  <si>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</si>
  <si>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</si>
  <si>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</si>
  <si>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</si>
  <si>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</si>
  <si>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</si>
  <si>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</si>
  <si>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</si>
  <si>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</si>
  <si>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</si>
  <si>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</si>
  <si>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</si>
  <si>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</si>
  <si>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</si>
  <si>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</si>
  <si>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</si>
  <si>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</si>
  <si>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</si>
  <si>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</si>
  <si>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</si>
  <si>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</si>
  <si>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</si>
  <si>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</si>
  <si>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</si>
  <si>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</si>
  <si>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</si>
  <si>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</si>
  <si>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</si>
  <si>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</si>
  <si>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</si>
  <si>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</si>
  <si>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</si>
  <si>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</si>
  <si>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</si>
  <si>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</si>
  <si>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</si>
  <si>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</si>
  <si>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</si>
  <si>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</si>
  <si>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</si>
  <si>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給水収益は前年度と大きく変動がない中、賃金・物価の上昇に伴う人件費や諸経費の増加により、料金回収率は前年度より1ポイントほど減少し、類似団体平均値を10ポイントほど下回った。同様に、経常収支比率も、前年度より1ポイント以上減少し、経常収支比率は100％を下回り、類似団体平均値を約12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</si>
  <si>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給水収益の増加が見込みづらい状況において、賃金・物価の上昇に伴う人件費や諸経費の増加により、令和5年度は令和3年度から3年連続の赤字決算となった。今後も給水収益の減少傾向は継続する見込みであり、厳しい経営状況が見込まれるが、物価上昇の市民生活への影響等を見極めながら、収支均衡に向けた議論を進める必要がある。
　施設については、危機管理面において有効で経営的に有利な自己水を維持し、管路についても最新の材料を導入するなど老朽化対策等を実施していく。
　今後は、アセットマネジメントを活用しつつ、水道ビジョンや経営戦略に基づき、適正な料金水準・料金体系等のあり方の検討や計画的な施設の更新に取り組んでいく予定である。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</si>
  <si>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値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5年度の管路更新率は、令和4年度より減少したものの、3年連続で類似団体平均値を上回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</si>
</sst>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0.44</c:v>
                </c:pt>
                <c:pt idx="2">
                  <c:v>0.83</c:v>
                </c:pt>
                <c:pt idx="3">
                  <c:v>1.01</c:v>
                </c:pt>
                <c:pt idx="4">
                  <c:v>0.74</c:v>
                </c:pt>
              </c:numCache>
            </c:numRef>
          </c:val>
          <c:extLst>
            <c:ext xmlns:c16="http://schemas.microsoft.com/office/drawing/2014/chart" uri="{C3380CC4-5D6E-409C-BE32-E72D297353CC}">
              <c16:uniqueId val="{00000000-D6DE-4968-AFF9-3CBA313A48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6DE-4968-AFF9-3CBA313A48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73.86</c:v>
                </c:pt>
                <c:pt idx="1">
                  <c:v>74.05</c:v>
                </c:pt>
                <c:pt idx="2">
                  <c:v>73.3</c:v>
                </c:pt>
                <c:pt idx="3">
                  <c:v>71.959999999999994</c:v>
                </c:pt>
                <c:pt idx="4">
                  <c:v>71.19</c:v>
                </c:pt>
              </c:numCache>
            </c:numRef>
          </c:val>
          <c:extLst>
            <c:ext xmlns:c16="http://schemas.microsoft.com/office/drawing/2014/chart" uri="{C3380CC4-5D6E-409C-BE32-E72D297353CC}">
              <c16:uniqueId val="{00000000-3B62-4FB0-A535-BF60EE6F20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B62-4FB0-A535-BF60EE6F20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95.65</c:v>
                </c:pt>
                <c:pt idx="1">
                  <c:v>95.69</c:v>
                </c:pt>
                <c:pt idx="2">
                  <c:v>95.97</c:v>
                </c:pt>
                <c:pt idx="3">
                  <c:v>96.3</c:v>
                </c:pt>
                <c:pt idx="4">
                  <c:v>95.59</c:v>
                </c:pt>
              </c:numCache>
            </c:numRef>
          </c:val>
          <c:extLst>
            <c:ext xmlns:c16="http://schemas.microsoft.com/office/drawing/2014/chart" uri="{C3380CC4-5D6E-409C-BE32-E72D297353CC}">
              <c16:uniqueId val="{00000000-CED3-498A-9697-A9FAABD96B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ED3-498A-9697-A9FAABD96B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102.39</c:v>
                </c:pt>
                <c:pt idx="1">
                  <c:v>101.78</c:v>
                </c:pt>
                <c:pt idx="2">
                  <c:v>92.67</c:v>
                </c:pt>
                <c:pt idx="3">
                  <c:v>98.3</c:v>
                </c:pt>
                <c:pt idx="4">
                  <c:v>97.47</c:v>
                </c:pt>
              </c:numCache>
            </c:numRef>
          </c:val>
          <c:extLst>
            <c:ext xmlns:c16="http://schemas.microsoft.com/office/drawing/2014/chart" uri="{C3380CC4-5D6E-409C-BE32-E72D297353CC}">
              <c16:uniqueId val="{00000000-4C87-4835-AAA6-58F1B51343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C87-4835-AAA6-58F1B51343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45.14</c:v>
                </c:pt>
                <c:pt idx="1">
                  <c:v>45.88</c:v>
                </c:pt>
                <c:pt idx="2">
                  <c:v>46.55</c:v>
                </c:pt>
                <c:pt idx="3">
                  <c:v>48.12</c:v>
                </c:pt>
                <c:pt idx="4">
                  <c:v>49.15</c:v>
                </c:pt>
              </c:numCache>
            </c:numRef>
          </c:val>
          <c:extLst>
            <c:ext xmlns:c16="http://schemas.microsoft.com/office/drawing/2014/chart" uri="{C3380CC4-5D6E-409C-BE32-E72D297353CC}">
              <c16:uniqueId val="{00000000-6654-4405-8C87-E0E573CEB6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654-4405-8C87-E0E573CEB6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22.93</c:v>
                </c:pt>
                <c:pt idx="1">
                  <c:v>23.14</c:v>
                </c:pt>
                <c:pt idx="2">
                  <c:v>22.63</c:v>
                </c:pt>
                <c:pt idx="3">
                  <c:v>22.32</c:v>
                </c:pt>
                <c:pt idx="4">
                  <c:v>22.63</c:v>
                </c:pt>
              </c:numCache>
            </c:numRef>
          </c:val>
          <c:extLst>
            <c:ext xmlns:c16="http://schemas.microsoft.com/office/drawing/2014/chart" uri="{C3380CC4-5D6E-409C-BE32-E72D297353CC}">
              <c16:uniqueId val="{00000000-C677-4DDD-900F-03CC19D820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677-4DDD-900F-03CC19D820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E-415B-B71F-1F6AA7CBCD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7CE-415B-B71F-1F6AA7CBCD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511.78</c:v>
                </c:pt>
                <c:pt idx="1">
                  <c:v>450.58</c:v>
                </c:pt>
                <c:pt idx="2">
                  <c:v>495.33</c:v>
                </c:pt>
                <c:pt idx="3">
                  <c:v>469.13</c:v>
                </c:pt>
                <c:pt idx="4">
                  <c:v>407.09</c:v>
                </c:pt>
              </c:numCache>
            </c:numRef>
          </c:val>
          <c:extLst>
            <c:ext xmlns:c16="http://schemas.microsoft.com/office/drawing/2014/chart" uri="{C3380CC4-5D6E-409C-BE32-E72D297353CC}">
              <c16:uniqueId val="{00000000-E177-496F-BCC8-E2C3CA9C66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177-496F-BCC8-E2C3CA9C66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277.05</c:v>
                </c:pt>
                <c:pt idx="1">
                  <c:v>339.79</c:v>
                </c:pt>
                <c:pt idx="2">
                  <c:v>341.95</c:v>
                </c:pt>
                <c:pt idx="3">
                  <c:v>288.61</c:v>
                </c:pt>
                <c:pt idx="4">
                  <c:v>279.02</c:v>
                </c:pt>
              </c:numCache>
            </c:numRef>
          </c:val>
          <c:extLst>
            <c:ext xmlns:c16="http://schemas.microsoft.com/office/drawing/2014/chart" uri="{C3380CC4-5D6E-409C-BE32-E72D297353CC}">
              <c16:uniqueId val="{00000000-FECC-4E76-AD30-B4A7BB41E6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ECC-4E76-AD30-B4A7BB41E6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96.16</c:v>
                </c:pt>
                <c:pt idx="1">
                  <c:v>79.8</c:v>
                </c:pt>
                <c:pt idx="2">
                  <c:v>78.819999999999993</c:v>
                </c:pt>
                <c:pt idx="3">
                  <c:v>89.43</c:v>
                </c:pt>
                <c:pt idx="4">
                  <c:v>88.45</c:v>
                </c:pt>
              </c:numCache>
            </c:numRef>
          </c:val>
          <c:extLst>
            <c:ext xmlns:c16="http://schemas.microsoft.com/office/drawing/2014/chart" uri="{C3380CC4-5D6E-409C-BE32-E72D297353CC}">
              <c16:uniqueId val="{00000000-AB33-490F-ADAB-915DF406E8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AB33-490F-ADAB-915DF406E8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156.04</c:v>
                </c:pt>
                <c:pt idx="1">
                  <c:v>158.69999999999999</c:v>
                </c:pt>
                <c:pt idx="2">
                  <c:v>159.9</c:v>
                </c:pt>
                <c:pt idx="3">
                  <c:v>164.93</c:v>
                </c:pt>
                <c:pt idx="4">
                  <c:v>169.37</c:v>
                </c:pt>
              </c:numCache>
            </c:numRef>
          </c:val>
          <c:extLst>
            <c:ext xmlns:c16="http://schemas.microsoft.com/office/drawing/2014/chart" uri="{C3380CC4-5D6E-409C-BE32-E72D297353CC}">
              <c16:uniqueId val="{00000000-DE16-49C5-AF1B-6D165121CF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E16-49C5-AF1B-6D165121CF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貝塚市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82500</v>
      </c>
      <c r="AM8" s="65"/>
      <c r="AN8" s="65"/>
      <c r="AO8" s="65"/>
      <c r="AP8" s="65"/>
      <c r="AQ8" s="65"/>
      <c r="AR8" s="65"/>
      <c r="AS8" s="65"/>
      <c r="AT8" s="36">
        <f>データ!$S$6</f>
        <v>43.93</v>
      </c>
      <c r="AU8" s="37"/>
      <c r="AV8" s="37"/>
      <c r="AW8" s="37"/>
      <c r="AX8" s="37"/>
      <c r="AY8" s="37"/>
      <c r="AZ8" s="37"/>
      <c r="BA8" s="37"/>
      <c r="BB8" s="54">
        <f>データ!$T$6</f>
        <v>1877.99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72.37</v>
      </c>
      <c r="J10" s="37"/>
      <c r="K10" s="37"/>
      <c r="L10" s="37"/>
      <c r="M10" s="37"/>
      <c r="N10" s="37"/>
      <c r="O10" s="64"/>
      <c r="P10" s="54">
        <f>データ!$P$6</f>
        <v>100</v>
      </c>
      <c r="Q10" s="54"/>
      <c r="R10" s="54"/>
      <c r="S10" s="54"/>
      <c r="T10" s="54"/>
      <c r="U10" s="54"/>
      <c r="V10" s="54"/>
      <c r="W10" s="65">
        <f>データ!$Q$6</f>
        <v>2409</v>
      </c>
      <c r="X10" s="65"/>
      <c r="Y10" s="65"/>
      <c r="Z10" s="65"/>
      <c r="AA10" s="65"/>
      <c r="AB10" s="65"/>
      <c r="AC10" s="65"/>
      <c r="AD10" s="2"/>
      <c r="AE10" s="2"/>
      <c r="AF10" s="2"/>
      <c r="AG10" s="2"/>
      <c r="AH10" s="2"/>
      <c r="AI10" s="2"/>
      <c r="AJ10" s="2"/>
      <c r="AK10" s="2"/>
      <c r="AL10" s="65">
        <f>データ!$U$6</f>
        <v>82146</v>
      </c>
      <c r="AM10" s="65"/>
      <c r="AN10" s="65"/>
      <c r="AO10" s="65"/>
      <c r="AP10" s="65"/>
      <c r="AQ10" s="65"/>
      <c r="AR10" s="65"/>
      <c r="AS10" s="65"/>
      <c r="AT10" s="36">
        <f>データ!$V$6</f>
        <v>25.9</v>
      </c>
      <c r="AU10" s="37"/>
      <c r="AV10" s="37"/>
      <c r="AW10" s="37"/>
      <c r="AX10" s="37"/>
      <c r="AY10" s="37"/>
      <c r="AZ10" s="37"/>
      <c r="BA10" s="37"/>
      <c r="BB10" s="54">
        <f>データ!$W$6</f>
        <v>3171.66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c r="BL83" s="89"/>
      <c r="BM83" s="89"/>
      <c r="BN83" s="89"/>
      <c r="BO83" s="89"/>
      <c r="BP83" s="89"/>
      <c r="BQ83" s="89"/>
      <c r="BR83" s="89"/>
      <c r="BS83" s="89"/>
      <c r="BT83" s="89"/>
      <c r="BU83" s="89"/>
      <c r="BV83" s="89"/>
      <c r="BW83" s="89"/>
      <c r="BX83" s="89"/>
      <c r="BY83" s="89"/>
      <c r="BZ83" s="89"/>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c r="BL84" s="89"/>
      <c r="BM84" s="89"/>
      <c r="BN84" s="89"/>
      <c r="BO84" s="89"/>
      <c r="BP84" s="89"/>
      <c r="BQ84" s="89"/>
      <c r="BR84" s="89"/>
      <c r="BS84" s="89"/>
      <c r="BT84" s="89"/>
      <c r="BU84" s="89"/>
      <c r="BV84" s="89"/>
      <c r="BW84" s="89"/>
      <c r="BX84" s="89"/>
      <c r="BY84" s="89"/>
      <c r="BZ84" s="89"/>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uRF3wMgzQG5wkgPRboqUv7be0RA1jRdXYPmubfQ04HnKGpArLkxQi+V+krplyzFS9H7nloJlkPrKSOsYtvgZw==" saltValue="K9qLgBlzWqdsGgDjkMqc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72.37</v>
      </c>
      <c r="P6" s="21">
        <f t="shared" si="3"/>
        <v>100</v>
      </c>
      <c r="Q6" s="21">
        <f t="shared" si="3"/>
        <v>2409</v>
      </c>
      <c r="R6" s="21">
        <f t="shared" si="3"/>
        <v>82500</v>
      </c>
      <c r="S6" s="21">
        <f t="shared" si="3"/>
        <v>43.93</v>
      </c>
      <c r="T6" s="21">
        <f t="shared" si="3"/>
        <v>1877.99</v>
      </c>
      <c r="U6" s="21">
        <f t="shared" si="3"/>
        <v>82146</v>
      </c>
      <c r="V6" s="21">
        <f t="shared" si="3"/>
        <v>25.9</v>
      </c>
      <c r="W6" s="21">
        <f t="shared" si="3"/>
        <v>3171.66</v>
      </c>
      <c r="X6" s="22">
        <f>IF(X7="",NA(),X7)</f>
        <v>102.39</v>
      </c>
      <c r="Y6" s="22">
        <f t="shared" ref="Y6:AG6" si="4">IF(Y7="",NA(),Y7)</f>
        <v>101.78</v>
      </c>
      <c r="Z6" s="22">
        <f t="shared" si="4"/>
        <v>92.67</v>
      </c>
      <c r="AA6" s="22">
        <f t="shared" si="4"/>
        <v>98.3</v>
      </c>
      <c r="AB6" s="22">
        <f t="shared" si="4"/>
        <v>97.47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511.78</v>
      </c>
      <c r="AU6" s="22">
        <f t="shared" ref="AU6:BC6" si="6">IF(AU7="",NA(),AU7)</f>
        <v>450.58</v>
      </c>
      <c r="AV6" s="22">
        <f t="shared" si="6"/>
        <v>495.33</v>
      </c>
      <c r="AW6" s="22">
        <f t="shared" si="6"/>
        <v>469.13</v>
      </c>
      <c r="AX6" s="22">
        <f t="shared" si="6"/>
        <v>407.09</v>
      </c>
      <c r="AY6" s="22">
        <f t="shared" si="6"/>
        <v>360.86</v>
      </c>
      <c r="AZ6" s="22">
        <f t="shared" si="6"/>
        <v>350.79</v>
      </c>
      <c r="BA6" s="22">
        <f t="shared" si="6"/>
        <v>354.57</v>
      </c>
      <c r="BB6" s="22">
        <f t="shared" si="6"/>
        <v>357.74</v>
      </c>
      <c r="BC6" s="22">
        <f t="shared" si="6"/>
        <v>344.88</v>
      </c>
      <c r="BD6" s="21" t="str">
        <f>IF(BD7="","",IF(BD7="-","【-】","【"&amp;SUBSTITUTE(TEXT(BD7,"#,##0.00"),"-","△")&amp;"】"))</f>
        <v>【243.36】</v>
      </c>
      <c r="BE6" s="22">
        <f>IF(BE7="",NA(),BE7)</f>
        <v>277.05</v>
      </c>
      <c r="BF6" s="22">
        <f t="shared" ref="BF6:BN6" si="7">IF(BF7="",NA(),BF7)</f>
        <v>339.79</v>
      </c>
      <c r="BG6" s="22">
        <f t="shared" si="7"/>
        <v>341.95</v>
      </c>
      <c r="BH6" s="22">
        <f t="shared" si="7"/>
        <v>288.61</v>
      </c>
      <c r="BI6" s="22">
        <f t="shared" si="7"/>
        <v>279.02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96.16</v>
      </c>
      <c r="BQ6" s="22">
        <f t="shared" ref="BQ6:BY6" si="8">IF(BQ7="",NA(),BQ7)</f>
        <v>79.8</v>
      </c>
      <c r="BR6" s="22">
        <f t="shared" si="8"/>
        <v>78.819999999999993</v>
      </c>
      <c r="BS6" s="22">
        <f t="shared" si="8"/>
        <v>89.43</v>
      </c>
      <c r="BT6" s="22">
        <f t="shared" si="8"/>
        <v>88.45</v>
      </c>
      <c r="BU6" s="22">
        <f t="shared" si="8"/>
        <v>103.32</v>
      </c>
      <c r="BV6" s="22">
        <f t="shared" si="8"/>
        <v>100.85</v>
      </c>
      <c r="BW6" s="22">
        <f t="shared" si="8"/>
        <v>103.79</v>
      </c>
      <c r="BX6" s="22">
        <f t="shared" si="8"/>
        <v>98.3</v>
      </c>
      <c r="BY6" s="22">
        <f t="shared" si="8"/>
        <v>98.89</v>
      </c>
      <c r="BZ6" s="21" t="str">
        <f>IF(BZ7="","",IF(BZ7="-","【-】","【"&amp;SUBSTITUTE(TEXT(BZ7,"#,##0.00"),"-","△")&amp;"】"))</f>
        <v>【97.82】</v>
      </c>
      <c r="CA6" s="22">
        <f>IF(CA7="",NA(),CA7)</f>
        <v>156.04</v>
      </c>
      <c r="CB6" s="22">
        <f t="shared" ref="CB6:CJ6" si="9">IF(CB7="",NA(),CB7)</f>
        <v>158.69999999999999</v>
      </c>
      <c r="CC6" s="22">
        <f t="shared" si="9"/>
        <v>159.9</v>
      </c>
      <c r="CD6" s="22">
        <f t="shared" si="9"/>
        <v>164.93</v>
      </c>
      <c r="CE6" s="22">
        <f t="shared" si="9"/>
        <v>169.37</v>
      </c>
      <c r="CF6" s="22">
        <f t="shared" si="9"/>
        <v>168.56</v>
      </c>
      <c r="CG6" s="22">
        <f t="shared" si="9"/>
        <v>167.1</v>
      </c>
      <c r="CH6" s="22">
        <f t="shared" si="9"/>
        <v>167.86</v>
      </c>
      <c r="CI6" s="22">
        <f t="shared" si="9"/>
        <v>173.68</v>
      </c>
      <c r="CJ6" s="22">
        <f t="shared" si="9"/>
        <v>174.52</v>
      </c>
      <c r="CK6" s="21" t="str">
        <f>IF(CK7="","",IF(CK7="-","【-】","【"&amp;SUBSTITUTE(TEXT(CK7,"#,##0.00"),"-","△")&amp;"】"))</f>
        <v>【177.56】</v>
      </c>
      <c r="CL6" s="22">
        <f>IF(CL7="",NA(),CL7)</f>
        <v>73.86</v>
      </c>
      <c r="CM6" s="22">
        <f t="shared" ref="CM6:CU6" si="10">IF(CM7="",NA(),CM7)</f>
        <v>74.05</v>
      </c>
      <c r="CN6" s="22">
        <f t="shared" si="10"/>
        <v>73.3</v>
      </c>
      <c r="CO6" s="22">
        <f t="shared" si="10"/>
        <v>71.959999999999994</v>
      </c>
      <c r="CP6" s="22">
        <f t="shared" si="10"/>
        <v>71.19</v>
      </c>
      <c r="CQ6" s="22">
        <f t="shared" si="10"/>
        <v>59.51</v>
      </c>
      <c r="CR6" s="22">
        <f t="shared" si="10"/>
        <v>59.91</v>
      </c>
      <c r="CS6" s="22">
        <f t="shared" si="10"/>
        <v>59.4</v>
      </c>
      <c r="CT6" s="22">
        <f t="shared" si="10"/>
        <v>59.24</v>
      </c>
      <c r="CU6" s="22">
        <f t="shared" si="10"/>
        <v>58.77</v>
      </c>
      <c r="CV6" s="21" t="str">
        <f>IF(CV7="","",IF(CV7="-","【-】","【"&amp;SUBSTITUTE(TEXT(CV7,"#,##0.00"),"-","△")&amp;"】"))</f>
        <v>【59.81】</v>
      </c>
      <c r="CW6" s="22">
        <f>IF(CW7="",NA(),CW7)</f>
        <v>95.65</v>
      </c>
      <c r="CX6" s="22">
        <f t="shared" ref="CX6:DF6" si="11">IF(CX7="",NA(),CX7)</f>
        <v>95.69</v>
      </c>
      <c r="CY6" s="22">
        <f t="shared" si="11"/>
        <v>95.97</v>
      </c>
      <c r="CZ6" s="22">
        <f t="shared" si="11"/>
        <v>96.3</v>
      </c>
      <c r="DA6" s="22">
        <f t="shared" si="11"/>
        <v>95.59</v>
      </c>
      <c r="DB6" s="22">
        <f t="shared" si="11"/>
        <v>87.08</v>
      </c>
      <c r="DC6" s="22">
        <f t="shared" si="11"/>
        <v>87.26</v>
      </c>
      <c r="DD6" s="22">
        <f t="shared" si="11"/>
        <v>87.57</v>
      </c>
      <c r="DE6" s="22">
        <f t="shared" si="11"/>
        <v>87.26</v>
      </c>
      <c r="DF6" s="22">
        <f t="shared" si="11"/>
        <v>86.95</v>
      </c>
      <c r="DG6" s="21" t="str">
        <f>IF(DG7="","",IF(DG7="-","【-】","【"&amp;SUBSTITUTE(TEXT(DG7,"#,##0.00"),"-","△")&amp;"】"))</f>
        <v>【89.42】</v>
      </c>
      <c r="DH6" s="22">
        <f>IF(DH7="",NA(),DH7)</f>
        <v>45.14</v>
      </c>
      <c r="DI6" s="22">
        <f t="shared" ref="DI6:DQ6" si="12">IF(DI7="",NA(),DI7)</f>
        <v>45.88</v>
      </c>
      <c r="DJ6" s="22">
        <f t="shared" si="12"/>
        <v>46.55</v>
      </c>
      <c r="DK6" s="22">
        <f t="shared" si="12"/>
        <v>48.12</v>
      </c>
      <c r="DL6" s="22">
        <f t="shared" si="12"/>
        <v>49.15</v>
      </c>
      <c r="DM6" s="22">
        <f t="shared" si="12"/>
        <v>48.55</v>
      </c>
      <c r="DN6" s="22">
        <f t="shared" si="12"/>
        <v>49.2</v>
      </c>
      <c r="DO6" s="22">
        <f t="shared" si="12"/>
        <v>50.01</v>
      </c>
      <c r="DP6" s="22">
        <f t="shared" si="12"/>
        <v>50.99</v>
      </c>
      <c r="DQ6" s="22">
        <f t="shared" si="12"/>
        <v>51.79</v>
      </c>
      <c r="DR6" s="21" t="str">
        <f>IF(DR7="","",IF(DR7="-","【-】","【"&amp;SUBSTITUTE(TEXT(DR7,"#,##0.00"),"-","△")&amp;"】"))</f>
        <v>【52.02】</v>
      </c>
      <c r="DS6" s="22">
        <f>IF(DS7="",NA(),DS7)</f>
        <v>22.93</v>
      </c>
      <c r="DT6" s="22">
        <f t="shared" ref="DT6:EB6" si="13">IF(DT7="",NA(),DT7)</f>
        <v>23.14</v>
      </c>
      <c r="DU6" s="22">
        <f t="shared" si="13"/>
        <v>22.63</v>
      </c>
      <c r="DV6" s="22">
        <f t="shared" si="13"/>
        <v>22.32</v>
      </c>
      <c r="DW6" s="22">
        <f t="shared" si="13"/>
        <v>22.63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0.76</v>
      </c>
      <c r="EE6" s="22">
        <f t="shared" ref="EE6:EM6" si="14">IF(EE7="",NA(),EE7)</f>
        <v>0.44</v>
      </c>
      <c r="EF6" s="22">
        <f t="shared" si="14"/>
        <v>0.83</v>
      </c>
      <c r="EG6" s="22">
        <f t="shared" si="14"/>
        <v>1.01</v>
      </c>
      <c r="EH6" s="22">
        <f t="shared" si="14"/>
        <v>0.74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272086</v>
      </c>
      <c r="D7" s="24">
        <v>46</v>
      </c>
      <c r="E7" s="24">
        <v>1</v>
      </c>
      <c r="F7" s="24">
        <v>0</v>
      </c>
      <c r="G7" s="24">
        <v>1</v>
      </c>
      <c r="H7" s="24" t="s">
        <v>93</v>
      </c>
      <c r="I7" s="24" t="s">
        <v>94</v>
      </c>
      <c r="J7" s="24" t="s">
        <v>95</v>
      </c>
      <c r="K7" s="24" t="s">
        <v>96</v>
      </c>
      <c r="L7" s="24" t="s">
        <v>97</v>
      </c>
      <c r="M7" s="24" t="s">
        <v>98</v>
      </c>
      <c r="N7" s="25" t="s">
        <v>99</v>
      </c>
      <c r="O7" s="25">
        <v>72.37</v>
      </c>
      <c r="P7" s="25">
        <v>100</v>
      </c>
      <c r="Q7" s="25">
        <v>2409</v>
      </c>
      <c r="R7" s="25">
        <v>82500</v>
      </c>
      <c r="S7" s="25">
        <v>43.93</v>
      </c>
      <c r="T7" s="25">
        <v>1877.99</v>
      </c>
      <c r="U7" s="25">
        <v>82146</v>
      </c>
      <c r="V7" s="25">
        <v>25.9</v>
      </c>
      <c r="W7" s="25">
        <v>3171.66</v>
      </c>
      <c r="X7" s="25">
        <v>102.39</v>
      </c>
      <c r="Y7" s="25">
        <v>101.78</v>
      </c>
      <c r="Z7" s="25">
        <v>92.67</v>
      </c>
      <c r="AA7" s="25">
        <v>98.3</v>
      </c>
      <c r="AB7" s="25">
        <v>97.47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511.78</v>
      </c>
      <c r="AU7" s="25">
        <v>450.58</v>
      </c>
      <c r="AV7" s="25">
        <v>495.33</v>
      </c>
      <c r="AW7" s="25">
        <v>469.13</v>
      </c>
      <c r="AX7" s="25">
        <v>407.09</v>
      </c>
      <c r="AY7" s="25">
        <v>360.86</v>
      </c>
      <c r="AZ7" s="25">
        <v>350.79</v>
      </c>
      <c r="BA7" s="25">
        <v>354.57</v>
      </c>
      <c r="BB7" s="25">
        <v>357.74</v>
      </c>
      <c r="BC7" s="25">
        <v>344.88</v>
      </c>
      <c r="BD7" s="25">
        <v>243.36</v>
      </c>
      <c r="BE7" s="25">
        <v>277.05</v>
      </c>
      <c r="BF7" s="25">
        <v>339.79</v>
      </c>
      <c r="BG7" s="25">
        <v>341.95</v>
      </c>
      <c r="BH7" s="25">
        <v>288.61</v>
      </c>
      <c r="BI7" s="25">
        <v>279.02</v>
      </c>
      <c r="BJ7" s="25">
        <v>309.27999999999997</v>
      </c>
      <c r="BK7" s="25">
        <v>322.92</v>
      </c>
      <c r="BL7" s="25">
        <v>303.45999999999998</v>
      </c>
      <c r="BM7" s="25">
        <v>307.27999999999997</v>
      </c>
      <c r="BN7" s="25">
        <v>304.02</v>
      </c>
      <c r="BO7" s="25">
        <v>265.93</v>
      </c>
      <c r="BP7" s="25">
        <v>96.16</v>
      </c>
      <c r="BQ7" s="25">
        <v>79.8</v>
      </c>
      <c r="BR7" s="25">
        <v>78.819999999999993</v>
      </c>
      <c r="BS7" s="25">
        <v>89.43</v>
      </c>
      <c r="BT7" s="25">
        <v>88.45</v>
      </c>
      <c r="BU7" s="25">
        <v>103.32</v>
      </c>
      <c r="BV7" s="25">
        <v>100.85</v>
      </c>
      <c r="BW7" s="25">
        <v>103.79</v>
      </c>
      <c r="BX7" s="25">
        <v>98.3</v>
      </c>
      <c r="BY7" s="25">
        <v>98.89</v>
      </c>
      <c r="BZ7" s="25">
        <v>97.82</v>
      </c>
      <c r="CA7" s="25">
        <v>156.04</v>
      </c>
      <c r="CB7" s="25">
        <v>158.69999999999999</v>
      </c>
      <c r="CC7" s="25">
        <v>159.9</v>
      </c>
      <c r="CD7" s="25">
        <v>164.93</v>
      </c>
      <c r="CE7" s="25">
        <v>169.37</v>
      </c>
      <c r="CF7" s="25">
        <v>168.56</v>
      </c>
      <c r="CG7" s="25">
        <v>167.1</v>
      </c>
      <c r="CH7" s="25">
        <v>167.86</v>
      </c>
      <c r="CI7" s="25">
        <v>173.68</v>
      </c>
      <c r="CJ7" s="25">
        <v>174.52</v>
      </c>
      <c r="CK7" s="25">
        <v>177.56</v>
      </c>
      <c r="CL7" s="25">
        <v>73.86</v>
      </c>
      <c r="CM7" s="25">
        <v>74.05</v>
      </c>
      <c r="CN7" s="25">
        <v>73.3</v>
      </c>
      <c r="CO7" s="25">
        <v>71.959999999999994</v>
      </c>
      <c r="CP7" s="25">
        <v>71.19</v>
      </c>
      <c r="CQ7" s="25">
        <v>59.51</v>
      </c>
      <c r="CR7" s="25">
        <v>59.91</v>
      </c>
      <c r="CS7" s="25">
        <v>59.4</v>
      </c>
      <c r="CT7" s="25">
        <v>59.24</v>
      </c>
      <c r="CU7" s="25">
        <v>58.77</v>
      </c>
      <c r="CV7" s="25">
        <v>59.81</v>
      </c>
      <c r="CW7" s="25">
        <v>95.65</v>
      </c>
      <c r="CX7" s="25">
        <v>95.69</v>
      </c>
      <c r="CY7" s="25">
        <v>95.97</v>
      </c>
      <c r="CZ7" s="25">
        <v>96.3</v>
      </c>
      <c r="DA7" s="25">
        <v>95.59</v>
      </c>
      <c r="DB7" s="25">
        <v>87.08</v>
      </c>
      <c r="DC7" s="25">
        <v>87.26</v>
      </c>
      <c r="DD7" s="25">
        <v>87.57</v>
      </c>
      <c r="DE7" s="25">
        <v>87.26</v>
      </c>
      <c r="DF7" s="25">
        <v>86.95</v>
      </c>
      <c r="DG7" s="25">
        <v>89.42</v>
      </c>
      <c r="DH7" s="25">
        <v>45.14</v>
      </c>
      <c r="DI7" s="25">
        <v>45.88</v>
      </c>
      <c r="DJ7" s="25">
        <v>46.55</v>
      </c>
      <c r="DK7" s="25">
        <v>48.12</v>
      </c>
      <c r="DL7" s="25">
        <v>49.15</v>
      </c>
      <c r="DM7" s="25">
        <v>48.55</v>
      </c>
      <c r="DN7" s="25">
        <v>49.2</v>
      </c>
      <c r="DO7" s="25">
        <v>50.01</v>
      </c>
      <c r="DP7" s="25">
        <v>50.99</v>
      </c>
      <c r="DQ7" s="25">
        <v>51.79</v>
      </c>
      <c r="DR7" s="25">
        <v>52.02</v>
      </c>
      <c r="DS7" s="25">
        <v>22.93</v>
      </c>
      <c r="DT7" s="25">
        <v>23.14</v>
      </c>
      <c r="DU7" s="25">
        <v>22.63</v>
      </c>
      <c r="DV7" s="25">
        <v>22.32</v>
      </c>
      <c r="DW7" s="25">
        <v>22.63</v>
      </c>
      <c r="DX7" s="25">
        <v>17.11</v>
      </c>
      <c r="DY7" s="25">
        <v>18.329999999999998</v>
      </c>
      <c r="DZ7" s="25">
        <v>20.27</v>
      </c>
      <c r="EA7" s="25">
        <v>21.69</v>
      </c>
      <c r="EB7" s="25">
        <v>23.19</v>
      </c>
      <c r="EC7" s="25">
        <v>25.37</v>
      </c>
      <c r="ED7" s="25">
        <v>0.76</v>
      </c>
      <c r="EE7" s="25">
        <v>0.44</v>
      </c>
      <c r="EF7" s="25">
        <v>0.83</v>
      </c>
      <c r="EG7" s="25">
        <v>1.01</v>
      </c>
      <c r="EH7" s="25">
        <v>0.74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2025-01-24T06:51:41Z</dcterms:created>
  <dcterms:modified xsi:type="dcterms:W3CDTF">2025-01-24T06:51:41Z</dcterms:modified>
  <cp:category/>
</cp:coreProperties>
</file>