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filegsv03\所属別共有\行財政管理課\01_予算係\D-10_財政状況資料集\R4年度\3月1回目\05_経営比較分析表\"/>
    </mc:Choice>
  </mc:AlternateContent>
  <xr:revisionPtr revIDLastSave="0" documentId="13_ncr:1_{120F8ED0-E175-4666-ADE2-11C2462A330D}" xr6:coauthVersionLast="45" xr6:coauthVersionMax="47" xr10:uidLastSave="{00000000-0000-0000-0000-000000000000}"/>
  <workbookProtection workbookAlgorithmName="SHA-512" workbookHashValue="QHV6rxrA3zm7pDkF4wxzbPPmsUGu7cG7pKgheAv1uPHfRvi/4/3+qJR8t7JmlRdOjzL6HW2wuet3FnbgXl2scQ==" workbookSaltValue="C4S6e3waEZyWfOcbCN23A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E85" i="4"/>
  <c r="BB10" i="4"/>
  <c r="P10" i="4"/>
  <c r="B10" i="4"/>
  <c r="BB8" i="4"/>
  <c r="AT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<sst xmlns="http://schemas.openxmlformats.org/spreadsheetml/2006/main" count="228" uniqueCount="115">
  <si>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</si>
  <si>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</si>
  <si>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</si>
  <si>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</si>
  <si>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</si>
  <si>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</si>
  <si>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</si>
  <si>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</si>
  <si>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</si>
  <si>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</si>
  <si>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</si>
  <si>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</si>
  <si>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</si>
  <si>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</si>
  <si>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</si>
  <si>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</si>
  <si>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</si>
  <si>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</si>
  <si>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</si>
  <si>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</si>
  <si>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</si>
  <si>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</si>
  <si>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</si>
  <si>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</si>
  <si>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</si>
  <si>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</si>
  <si>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</si>
  <si>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</si>
  <si>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</si>
  <si>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</si>
  <si>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</si>
  <si>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</si>
  <si>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</si>
  <si>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</si>
  <si>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</si>
  <si>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</si>
  <si>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</si>
  <si>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</si>
  <si>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</si>
  <si>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</si>
  <si>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</si>
  <si>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</si>
  <si>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</si>
  <si>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</si>
  <si>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</si>
  <si>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</si>
  <si>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</si>
  <si>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</si>
  <si>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</si>
  <si>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</si>
  <si>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</si>
  <si>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</si>
  <si>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</si>
  <si>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</si>
  <si>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</si>
  <si>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</si>
  <si>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</si>
  <si>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</si>
  <si>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</si>
  <si>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</si>
  <si>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</si>
  <si>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</si>
  <si>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</si>
  <si>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</si>
  <si>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</si>
  <si>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</si>
  <si>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</si>
  <si>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</si>
  <si>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</si>
  <si>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</si>
  <si>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</si>
  <si>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</si>
  <si>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</si>
  <si>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</si>
  <si>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</si>
  <si>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</si>
  <si>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</si>
  <si>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</si>
  <si>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</si>
  <si>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</si>
  <si>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</si>
  <si>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</si>
  <si>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</si>
  <si>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</si>
  <si>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</si>
  <si>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</si>
  <si>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</si>
  <si>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</si>
  <si>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</si>
  <si>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</si>
  <si>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</si>
  <si>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</si>
  <si>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</si>
  <si>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</si>
  <si>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</si>
  <si>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</si>
  <si>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</si>
  <si>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</si>
  <si>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</si>
  <si>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</si>
  <si>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</si>
  <si>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</si>
  <si>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</si>
  <si>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</si>
  <si>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</si>
  <si>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</si>
  <si>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</si>
  <si>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</si>
  <si>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</si>
  <si>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</si>
  <si>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</si>
  <si>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</si>
  <si>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2年5月から実施してきた新型コロナウイルス感染症支援策としての水道料金の基本料金の減額措置が、令和4年4月に終了したことから、令和3年度に比較して、料金回収率は10ポイント以上増加したが、類似団体平均値を8ポイントほど下回っている。減額措置の終了に伴い、経常収支比率も、前年度より5ポイント以上上昇したが、水道料金の減額に対する一般会計からの繰入がなかった結果、経常収支比率は100％を下回り、類似団体平均値を約10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</si>
  <si>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値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4年度の管路更新率は、令和3年度より上昇し、2年連続で類似団体平均値を上回った。</t>
    <phoneticPr fontId="4"/>
  </si>
  <si>
    <t>　令和2年5月から実施してきた新型コロナウイルス感染症支援策としての水道料金の基本料金の減額措置が、令和4年4月に終了したことから、給水収益は令和2年度・令和3年度に比べ大幅に増加したものの、令和4年度は令和3年度に続き2年連続の赤字決算となった。今後も給水収益の減少傾向は継続する見込みであり、厳しい経営状況が見込まれるが、新型コロナウイルス感染症の影響等を見極めながら、収支均衡に向けた議論を進める必要がある。
　施設については、危機管理面において有効で経営的に有利な自己水を維持し、管路についても最新の材料を導入するなど老朽化対策等を実施していく。
　今後は、アセットマネジメントを活用しつつ、水道ビジョンや経営戦略に基づき、適正な料金水準・料金体系等のあり方の検討や計画的な施設の更新に取り組んでいく予定である。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</si>
</sst>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0.76</c:v>
                </c:pt>
                <c:pt idx="2">
                  <c:v>0.44</c:v>
                </c:pt>
                <c:pt idx="3">
                  <c:v>0.83</c:v>
                </c:pt>
                <c:pt idx="4">
                  <c:v>1.01</c:v>
                </c:pt>
              </c:numCache>
            </c:numRef>
          </c:val>
          <c:extLst>
            <c:ext xmlns:c16="http://schemas.microsoft.com/office/drawing/2014/chart" uri="{C3380CC4-5D6E-409C-BE32-E72D297353CC}">
              <c16:uniqueId val="{00000000-6C82-46A9-A337-8DB05C9D82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C82-46A9-A337-8DB05C9D82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73.92</c:v>
                </c:pt>
                <c:pt idx="1">
                  <c:v>73.86</c:v>
                </c:pt>
                <c:pt idx="2">
                  <c:v>74.05</c:v>
                </c:pt>
                <c:pt idx="3">
                  <c:v>73.3</c:v>
                </c:pt>
                <c:pt idx="4">
                  <c:v>71.959999999999994</c:v>
                </c:pt>
              </c:numCache>
            </c:numRef>
          </c:val>
          <c:extLst>
            <c:ext xmlns:c16="http://schemas.microsoft.com/office/drawing/2014/chart" uri="{C3380CC4-5D6E-409C-BE32-E72D297353CC}">
              <c16:uniqueId val="{00000000-77D6-4F39-83EC-BD4B533D31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7D6-4F39-83EC-BD4B533D31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96.37</c:v>
                </c:pt>
                <c:pt idx="1">
                  <c:v>95.65</c:v>
                </c:pt>
                <c:pt idx="2">
                  <c:v>95.69</c:v>
                </c:pt>
                <c:pt idx="3">
                  <c:v>95.97</c:v>
                </c:pt>
                <c:pt idx="4">
                  <c:v>96.3</c:v>
                </c:pt>
              </c:numCache>
            </c:numRef>
          </c:val>
          <c:extLst>
            <c:ext xmlns:c16="http://schemas.microsoft.com/office/drawing/2014/chart" uri="{C3380CC4-5D6E-409C-BE32-E72D297353CC}">
              <c16:uniqueId val="{00000000-3B8A-4EAB-B140-4072C6C2EC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B8A-4EAB-B140-4072C6C2EC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101.34</c:v>
                </c:pt>
                <c:pt idx="1">
                  <c:v>102.39</c:v>
                </c:pt>
                <c:pt idx="2">
                  <c:v>101.78</c:v>
                </c:pt>
                <c:pt idx="3">
                  <c:v>92.67</c:v>
                </c:pt>
                <c:pt idx="4">
                  <c:v>98.3</c:v>
                </c:pt>
              </c:numCache>
            </c:numRef>
          </c:val>
          <c:extLst>
            <c:ext xmlns:c16="http://schemas.microsoft.com/office/drawing/2014/chart" uri="{C3380CC4-5D6E-409C-BE32-E72D297353CC}">
              <c16:uniqueId val="{00000000-3399-4880-940B-F7C950D40B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399-4880-940B-F7C950D40B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43.87</c:v>
                </c:pt>
                <c:pt idx="1">
                  <c:v>45.14</c:v>
                </c:pt>
                <c:pt idx="2">
                  <c:v>45.88</c:v>
                </c:pt>
                <c:pt idx="3">
                  <c:v>46.55</c:v>
                </c:pt>
                <c:pt idx="4">
                  <c:v>48.12</c:v>
                </c:pt>
              </c:numCache>
            </c:numRef>
          </c:val>
          <c:extLst>
            <c:ext xmlns:c16="http://schemas.microsoft.com/office/drawing/2014/chart" uri="{C3380CC4-5D6E-409C-BE32-E72D297353CC}">
              <c16:uniqueId val="{00000000-CD0A-4AAB-9EEB-7B3F70CC64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D0A-4AAB-9EEB-7B3F70CC64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22.82</c:v>
                </c:pt>
                <c:pt idx="1">
                  <c:v>22.93</c:v>
                </c:pt>
                <c:pt idx="2">
                  <c:v>23.14</c:v>
                </c:pt>
                <c:pt idx="3">
                  <c:v>22.63</c:v>
                </c:pt>
                <c:pt idx="4">
                  <c:v>22.32</c:v>
                </c:pt>
              </c:numCache>
            </c:numRef>
          </c:val>
          <c:extLst>
            <c:ext xmlns:c16="http://schemas.microsoft.com/office/drawing/2014/chart" uri="{C3380CC4-5D6E-409C-BE32-E72D297353CC}">
              <c16:uniqueId val="{00000000-3B2C-422C-BB49-CDBF7A75D1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B2C-422C-BB49-CDBF7A75D1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A-445D-A40D-35E76E0099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BDA-445D-A40D-35E76E0099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477.03</c:v>
                </c:pt>
                <c:pt idx="1">
                  <c:v>511.78</c:v>
                </c:pt>
                <c:pt idx="2">
                  <c:v>450.58</c:v>
                </c:pt>
                <c:pt idx="3">
                  <c:v>495.33</c:v>
                </c:pt>
                <c:pt idx="4">
                  <c:v>469.13</c:v>
                </c:pt>
              </c:numCache>
            </c:numRef>
          </c:val>
          <c:extLst>
            <c:ext xmlns:c16="http://schemas.microsoft.com/office/drawing/2014/chart" uri="{C3380CC4-5D6E-409C-BE32-E72D297353CC}">
              <c16:uniqueId val="{00000000-516B-4674-9652-044431A6AB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16B-4674-9652-044431A6AB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277.02999999999997</c:v>
                </c:pt>
                <c:pt idx="1">
                  <c:v>277.05</c:v>
                </c:pt>
                <c:pt idx="2">
                  <c:v>339.79</c:v>
                </c:pt>
                <c:pt idx="3">
                  <c:v>341.95</c:v>
                </c:pt>
                <c:pt idx="4">
                  <c:v>288.61</c:v>
                </c:pt>
              </c:numCache>
            </c:numRef>
          </c:val>
          <c:extLst>
            <c:ext xmlns:c16="http://schemas.microsoft.com/office/drawing/2014/chart" uri="{C3380CC4-5D6E-409C-BE32-E72D297353CC}">
              <c16:uniqueId val="{00000000-9B4D-4B90-9A5B-462ABE793C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B4D-4B90-9A5B-462ABE793C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94.32</c:v>
                </c:pt>
                <c:pt idx="1">
                  <c:v>96.16</c:v>
                </c:pt>
                <c:pt idx="2">
                  <c:v>79.8</c:v>
                </c:pt>
                <c:pt idx="3">
                  <c:v>78.819999999999993</c:v>
                </c:pt>
                <c:pt idx="4">
                  <c:v>89.43</c:v>
                </c:pt>
              </c:numCache>
            </c:numRef>
          </c:val>
          <c:extLst>
            <c:ext xmlns:c16="http://schemas.microsoft.com/office/drawing/2014/chart" uri="{C3380CC4-5D6E-409C-BE32-E72D297353CC}">
              <c16:uniqueId val="{00000000-02E5-41B4-A225-669EC8AD37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2E5-41B4-A225-669EC8AD37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158.97</c:v>
                </c:pt>
                <c:pt idx="1">
                  <c:v>156.04</c:v>
                </c:pt>
                <c:pt idx="2">
                  <c:v>158.69999999999999</c:v>
                </c:pt>
                <c:pt idx="3">
                  <c:v>159.9</c:v>
                </c:pt>
                <c:pt idx="4">
                  <c:v>164.93</c:v>
                </c:pt>
              </c:numCache>
            </c:numRef>
          </c:val>
          <c:extLst>
            <c:ext xmlns:c16="http://schemas.microsoft.com/office/drawing/2014/chart" uri="{C3380CC4-5D6E-409C-BE32-E72D297353CC}">
              <c16:uniqueId val="{00000000-66DD-4ED5-A050-82BA908126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6DD-4ED5-A050-82BA908126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大阪府　貝塚市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83156</v>
      </c>
      <c r="AM8" s="45"/>
      <c r="AN8" s="45"/>
      <c r="AO8" s="45"/>
      <c r="AP8" s="45"/>
      <c r="AQ8" s="45"/>
      <c r="AR8" s="45"/>
      <c r="AS8" s="45"/>
      <c r="AT8" s="46">
        <f>データ!$S$6</f>
        <v>43.93</v>
      </c>
      <c r="AU8" s="47"/>
      <c r="AV8" s="47"/>
      <c r="AW8" s="47"/>
      <c r="AX8" s="47"/>
      <c r="AY8" s="47"/>
      <c r="AZ8" s="47"/>
      <c r="BA8" s="47"/>
      <c r="BB8" s="48">
        <f>データ!$T$6</f>
        <v>1892.92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72.56</v>
      </c>
      <c r="J10" s="47"/>
      <c r="K10" s="47"/>
      <c r="L10" s="47"/>
      <c r="M10" s="47"/>
      <c r="N10" s="47"/>
      <c r="O10" s="81"/>
      <c r="P10" s="48">
        <f>データ!$P$6</f>
        <v>100</v>
      </c>
      <c r="Q10" s="48"/>
      <c r="R10" s="48"/>
      <c r="S10" s="48"/>
      <c r="T10" s="48"/>
      <c r="U10" s="48"/>
      <c r="V10" s="48"/>
      <c r="W10" s="45">
        <f>データ!$Q$6</f>
        <v>2409</v>
      </c>
      <c r="X10" s="45"/>
      <c r="Y10" s="45"/>
      <c r="Z10" s="45"/>
      <c r="AA10" s="45"/>
      <c r="AB10" s="45"/>
      <c r="AC10" s="45"/>
      <c r="AD10" s="2"/>
      <c r="AE10" s="2"/>
      <c r="AF10" s="2"/>
      <c r="AG10" s="2"/>
      <c r="AH10" s="2"/>
      <c r="AI10" s="2"/>
      <c r="AJ10" s="2"/>
      <c r="AK10" s="2"/>
      <c r="AL10" s="45">
        <f>データ!$U$6</f>
        <v>82962</v>
      </c>
      <c r="AM10" s="45"/>
      <c r="AN10" s="45"/>
      <c r="AO10" s="45"/>
      <c r="AP10" s="45"/>
      <c r="AQ10" s="45"/>
      <c r="AR10" s="45"/>
      <c r="AS10" s="45"/>
      <c r="AT10" s="46">
        <f>データ!$V$6</f>
        <v>25.9</v>
      </c>
      <c r="AU10" s="47"/>
      <c r="AV10" s="47"/>
      <c r="AW10" s="47"/>
      <c r="AX10" s="47"/>
      <c r="AY10" s="47"/>
      <c r="AZ10" s="47"/>
      <c r="BA10" s="47"/>
      <c r="BB10" s="48">
        <f>データ!$W$6</f>
        <v>3203.17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112</v>
      </c>
      <c r="BM16" s="89"/>
      <c r="BN16" s="89"/>
      <c r="BO16" s="89"/>
      <c r="BP16" s="89"/>
      <c r="BQ16" s="89"/>
      <c r="BR16" s="89"/>
      <c r="BS16" s="89"/>
      <c r="BT16" s="89"/>
      <c r="BU16" s="89"/>
      <c r="BV16" s="89"/>
      <c r="BW16" s="89"/>
      <c r="BX16" s="89"/>
      <c r="BY16" s="89"/>
      <c r="BZ16" s="9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8" t="s">
        <v>113</v>
      </c>
      <c r="BM47" s="89"/>
      <c r="BN47" s="89"/>
      <c r="BO47" s="89"/>
      <c r="BP47" s="89"/>
      <c r="BQ47" s="89"/>
      <c r="BR47" s="89"/>
      <c r="BS47" s="89"/>
      <c r="BT47" s="89"/>
      <c r="BU47" s="89"/>
      <c r="BV47" s="89"/>
      <c r="BW47" s="89"/>
      <c r="BX47" s="89"/>
      <c r="BY47" s="89"/>
      <c r="BZ47" s="90"/>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9"/>
      <c r="BN48" s="89"/>
      <c r="BO48" s="89"/>
      <c r="BP48" s="89"/>
      <c r="BQ48" s="89"/>
      <c r="BR48" s="89"/>
      <c r="BS48" s="89"/>
      <c r="BT48" s="89"/>
      <c r="BU48" s="89"/>
      <c r="BV48" s="89"/>
      <c r="BW48" s="89"/>
      <c r="BX48" s="89"/>
      <c r="BY48" s="89"/>
      <c r="BZ48" s="90"/>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9"/>
      <c r="BN49" s="89"/>
      <c r="BO49" s="89"/>
      <c r="BP49" s="89"/>
      <c r="BQ49" s="89"/>
      <c r="BR49" s="89"/>
      <c r="BS49" s="89"/>
      <c r="BT49" s="89"/>
      <c r="BU49" s="89"/>
      <c r="BV49" s="89"/>
      <c r="BW49" s="89"/>
      <c r="BX49" s="89"/>
      <c r="BY49" s="89"/>
      <c r="BZ49" s="90"/>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9"/>
      <c r="BN50" s="89"/>
      <c r="BO50" s="89"/>
      <c r="BP50" s="89"/>
      <c r="BQ50" s="89"/>
      <c r="BR50" s="89"/>
      <c r="BS50" s="89"/>
      <c r="BT50" s="89"/>
      <c r="BU50" s="89"/>
      <c r="BV50" s="89"/>
      <c r="BW50" s="89"/>
      <c r="BX50" s="89"/>
      <c r="BY50" s="89"/>
      <c r="BZ50" s="90"/>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9"/>
      <c r="BN51" s="89"/>
      <c r="BO51" s="89"/>
      <c r="BP51" s="89"/>
      <c r="BQ51" s="89"/>
      <c r="BR51" s="89"/>
      <c r="BS51" s="89"/>
      <c r="BT51" s="89"/>
      <c r="BU51" s="89"/>
      <c r="BV51" s="89"/>
      <c r="BW51" s="89"/>
      <c r="BX51" s="89"/>
      <c r="BY51" s="89"/>
      <c r="BZ51" s="90"/>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9"/>
      <c r="BN52" s="89"/>
      <c r="BO52" s="89"/>
      <c r="BP52" s="89"/>
      <c r="BQ52" s="89"/>
      <c r="BR52" s="89"/>
      <c r="BS52" s="89"/>
      <c r="BT52" s="89"/>
      <c r="BU52" s="89"/>
      <c r="BV52" s="89"/>
      <c r="BW52" s="89"/>
      <c r="BX52" s="89"/>
      <c r="BY52" s="89"/>
      <c r="BZ52" s="90"/>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9"/>
      <c r="BN53" s="89"/>
      <c r="BO53" s="89"/>
      <c r="BP53" s="89"/>
      <c r="BQ53" s="89"/>
      <c r="BR53" s="89"/>
      <c r="BS53" s="89"/>
      <c r="BT53" s="89"/>
      <c r="BU53" s="89"/>
      <c r="BV53" s="89"/>
      <c r="BW53" s="89"/>
      <c r="BX53" s="89"/>
      <c r="BY53" s="89"/>
      <c r="BZ53" s="90"/>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9"/>
      <c r="BN54" s="89"/>
      <c r="BO54" s="89"/>
      <c r="BP54" s="89"/>
      <c r="BQ54" s="89"/>
      <c r="BR54" s="89"/>
      <c r="BS54" s="89"/>
      <c r="BT54" s="89"/>
      <c r="BU54" s="89"/>
      <c r="BV54" s="89"/>
      <c r="BW54" s="89"/>
      <c r="BX54" s="89"/>
      <c r="BY54" s="89"/>
      <c r="BZ54" s="90"/>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9"/>
      <c r="BN55" s="89"/>
      <c r="BO55" s="89"/>
      <c r="BP55" s="89"/>
      <c r="BQ55" s="89"/>
      <c r="BR55" s="89"/>
      <c r="BS55" s="89"/>
      <c r="BT55" s="89"/>
      <c r="BU55" s="89"/>
      <c r="BV55" s="89"/>
      <c r="BW55" s="89"/>
      <c r="BX55" s="89"/>
      <c r="BY55" s="89"/>
      <c r="BZ55" s="90"/>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9"/>
      <c r="BN56" s="89"/>
      <c r="BO56" s="89"/>
      <c r="BP56" s="89"/>
      <c r="BQ56" s="89"/>
      <c r="BR56" s="89"/>
      <c r="BS56" s="89"/>
      <c r="BT56" s="89"/>
      <c r="BU56" s="89"/>
      <c r="BV56" s="89"/>
      <c r="BW56" s="89"/>
      <c r="BX56" s="89"/>
      <c r="BY56" s="89"/>
      <c r="BZ56" s="90"/>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9"/>
      <c r="BN57" s="89"/>
      <c r="BO57" s="89"/>
      <c r="BP57" s="89"/>
      <c r="BQ57" s="89"/>
      <c r="BR57" s="89"/>
      <c r="BS57" s="89"/>
      <c r="BT57" s="89"/>
      <c r="BU57" s="89"/>
      <c r="BV57" s="89"/>
      <c r="BW57" s="89"/>
      <c r="BX57" s="89"/>
      <c r="BY57" s="89"/>
      <c r="BZ57" s="90"/>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9"/>
      <c r="BN58" s="89"/>
      <c r="BO58" s="89"/>
      <c r="BP58" s="89"/>
      <c r="BQ58" s="89"/>
      <c r="BR58" s="89"/>
      <c r="BS58" s="89"/>
      <c r="BT58" s="89"/>
      <c r="BU58" s="89"/>
      <c r="BV58" s="89"/>
      <c r="BW58" s="89"/>
      <c r="BX58" s="89"/>
      <c r="BY58" s="89"/>
      <c r="BZ58" s="90"/>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9"/>
      <c r="BN59" s="89"/>
      <c r="BO59" s="89"/>
      <c r="BP59" s="89"/>
      <c r="BQ59" s="89"/>
      <c r="BR59" s="89"/>
      <c r="BS59" s="89"/>
      <c r="BT59" s="89"/>
      <c r="BU59" s="89"/>
      <c r="BV59" s="89"/>
      <c r="BW59" s="89"/>
      <c r="BX59" s="89"/>
      <c r="BY59" s="89"/>
      <c r="BZ59" s="90"/>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8"/>
      <c r="BM60" s="89"/>
      <c r="BN60" s="89"/>
      <c r="BO60" s="89"/>
      <c r="BP60" s="89"/>
      <c r="BQ60" s="89"/>
      <c r="BR60" s="89"/>
      <c r="BS60" s="89"/>
      <c r="BT60" s="89"/>
      <c r="BU60" s="89"/>
      <c r="BV60" s="89"/>
      <c r="BW60" s="89"/>
      <c r="BX60" s="89"/>
      <c r="BY60" s="89"/>
      <c r="BZ60" s="90"/>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8"/>
      <c r="BM61" s="89"/>
      <c r="BN61" s="89"/>
      <c r="BO61" s="89"/>
      <c r="BP61" s="89"/>
      <c r="BQ61" s="89"/>
      <c r="BR61" s="89"/>
      <c r="BS61" s="89"/>
      <c r="BT61" s="89"/>
      <c r="BU61" s="89"/>
      <c r="BV61" s="89"/>
      <c r="BW61" s="89"/>
      <c r="BX61" s="89"/>
      <c r="BY61" s="89"/>
      <c r="BZ61" s="90"/>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9"/>
      <c r="BN62" s="89"/>
      <c r="BO62" s="89"/>
      <c r="BP62" s="89"/>
      <c r="BQ62" s="89"/>
      <c r="BR62" s="89"/>
      <c r="BS62" s="89"/>
      <c r="BT62" s="89"/>
      <c r="BU62" s="89"/>
      <c r="BV62" s="89"/>
      <c r="BW62" s="89"/>
      <c r="BX62" s="89"/>
      <c r="BY62" s="89"/>
      <c r="BZ62" s="90"/>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yL2rI3dbfOH0zvsKtyGmjX6u+i9erZt8a0Av/TJ1GYjfB2SVWMna8YUb1s/THBgmrkHXocFzCGdODG7VUPWkA==" saltValue="AYS/yKFLQo++krwsfDhY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72.56</v>
      </c>
      <c r="P6" s="21">
        <f t="shared" si="3"/>
        <v>100</v>
      </c>
      <c r="Q6" s="21">
        <f t="shared" si="3"/>
        <v>2409</v>
      </c>
      <c r="R6" s="21">
        <f t="shared" si="3"/>
        <v>83156</v>
      </c>
      <c r="S6" s="21">
        <f t="shared" si="3"/>
        <v>43.93</v>
      </c>
      <c r="T6" s="21">
        <f t="shared" si="3"/>
        <v>1892.92</v>
      </c>
      <c r="U6" s="21">
        <f t="shared" si="3"/>
        <v>82962</v>
      </c>
      <c r="V6" s="21">
        <f t="shared" si="3"/>
        <v>25.9</v>
      </c>
      <c r="W6" s="21">
        <f t="shared" si="3"/>
        <v>3203.17</v>
      </c>
      <c r="X6" s="22">
        <f>IF(X7="",NA(),X7)</f>
        <v>101.34</v>
      </c>
      <c r="Y6" s="22">
        <f t="shared" ref="Y6:AG6" si="4">IF(Y7="",NA(),Y7)</f>
        <v>102.39</v>
      </c>
      <c r="Z6" s="22">
        <f t="shared" si="4"/>
        <v>101.78</v>
      </c>
      <c r="AA6" s="22">
        <f t="shared" si="4"/>
        <v>92.67</v>
      </c>
      <c r="AB6" s="22">
        <f t="shared" si="4"/>
        <v>98.3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477.03</v>
      </c>
      <c r="AU6" s="22">
        <f t="shared" ref="AU6:BC6" si="6">IF(AU7="",NA(),AU7)</f>
        <v>511.78</v>
      </c>
      <c r="AV6" s="22">
        <f t="shared" si="6"/>
        <v>450.58</v>
      </c>
      <c r="AW6" s="22">
        <f t="shared" si="6"/>
        <v>495.33</v>
      </c>
      <c r="AX6" s="22">
        <f t="shared" si="6"/>
        <v>469.13</v>
      </c>
      <c r="AY6" s="22">
        <f t="shared" si="6"/>
        <v>349.83</v>
      </c>
      <c r="AZ6" s="22">
        <f t="shared" si="6"/>
        <v>360.86</v>
      </c>
      <c r="BA6" s="22">
        <f t="shared" si="6"/>
        <v>350.79</v>
      </c>
      <c r="BB6" s="22">
        <f t="shared" si="6"/>
        <v>354.57</v>
      </c>
      <c r="BC6" s="22">
        <f t="shared" si="6"/>
        <v>357.74</v>
      </c>
      <c r="BD6" s="21" t="str">
        <f>IF(BD7="","",IF(BD7="-","【-】","【"&amp;SUBSTITUTE(TEXT(BD7,"#,##0.00"),"-","△")&amp;"】"))</f>
        <v>【252.29】</v>
      </c>
      <c r="BE6" s="22">
        <f>IF(BE7="",NA(),BE7)</f>
        <v>277.02999999999997</v>
      </c>
      <c r="BF6" s="22">
        <f t="shared" ref="BF6:BN6" si="7">IF(BF7="",NA(),BF7)</f>
        <v>277.05</v>
      </c>
      <c r="BG6" s="22">
        <f t="shared" si="7"/>
        <v>339.79</v>
      </c>
      <c r="BH6" s="22">
        <f t="shared" si="7"/>
        <v>341.95</v>
      </c>
      <c r="BI6" s="22">
        <f t="shared" si="7"/>
        <v>288.61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94.32</v>
      </c>
      <c r="BQ6" s="22">
        <f t="shared" ref="BQ6:BY6" si="8">IF(BQ7="",NA(),BQ7)</f>
        <v>96.16</v>
      </c>
      <c r="BR6" s="22">
        <f t="shared" si="8"/>
        <v>79.8</v>
      </c>
      <c r="BS6" s="22">
        <f t="shared" si="8"/>
        <v>78.819999999999993</v>
      </c>
      <c r="BT6" s="22">
        <f t="shared" si="8"/>
        <v>89.43</v>
      </c>
      <c r="BU6" s="22">
        <f t="shared" si="8"/>
        <v>103.54</v>
      </c>
      <c r="BV6" s="22">
        <f t="shared" si="8"/>
        <v>103.32</v>
      </c>
      <c r="BW6" s="22">
        <f t="shared" si="8"/>
        <v>100.85</v>
      </c>
      <c r="BX6" s="22">
        <f t="shared" si="8"/>
        <v>103.79</v>
      </c>
      <c r="BY6" s="22">
        <f t="shared" si="8"/>
        <v>98.3</v>
      </c>
      <c r="BZ6" s="21" t="str">
        <f>IF(BZ7="","",IF(BZ7="-","【-】","【"&amp;SUBSTITUTE(TEXT(BZ7,"#,##0.00"),"-","△")&amp;"】"))</f>
        <v>【97.47】</v>
      </c>
      <c r="CA6" s="22">
        <f>IF(CA7="",NA(),CA7)</f>
        <v>158.97</v>
      </c>
      <c r="CB6" s="22">
        <f t="shared" ref="CB6:CJ6" si="9">IF(CB7="",NA(),CB7)</f>
        <v>156.04</v>
      </c>
      <c r="CC6" s="22">
        <f t="shared" si="9"/>
        <v>158.69999999999999</v>
      </c>
      <c r="CD6" s="22">
        <f t="shared" si="9"/>
        <v>159.9</v>
      </c>
      <c r="CE6" s="22">
        <f t="shared" si="9"/>
        <v>164.93</v>
      </c>
      <c r="CF6" s="22">
        <f t="shared" si="9"/>
        <v>167.46</v>
      </c>
      <c r="CG6" s="22">
        <f t="shared" si="9"/>
        <v>168.56</v>
      </c>
      <c r="CH6" s="22">
        <f t="shared" si="9"/>
        <v>167.1</v>
      </c>
      <c r="CI6" s="22">
        <f t="shared" si="9"/>
        <v>167.86</v>
      </c>
      <c r="CJ6" s="22">
        <f t="shared" si="9"/>
        <v>173.68</v>
      </c>
      <c r="CK6" s="21" t="str">
        <f>IF(CK7="","",IF(CK7="-","【-】","【"&amp;SUBSTITUTE(TEXT(CK7,"#,##0.00"),"-","△")&amp;"】"))</f>
        <v>【174.75】</v>
      </c>
      <c r="CL6" s="22">
        <f>IF(CL7="",NA(),CL7)</f>
        <v>73.92</v>
      </c>
      <c r="CM6" s="22">
        <f t="shared" ref="CM6:CU6" si="10">IF(CM7="",NA(),CM7)</f>
        <v>73.86</v>
      </c>
      <c r="CN6" s="22">
        <f t="shared" si="10"/>
        <v>74.05</v>
      </c>
      <c r="CO6" s="22">
        <f t="shared" si="10"/>
        <v>73.3</v>
      </c>
      <c r="CP6" s="22">
        <f t="shared" si="10"/>
        <v>71.959999999999994</v>
      </c>
      <c r="CQ6" s="22">
        <f t="shared" si="10"/>
        <v>59.46</v>
      </c>
      <c r="CR6" s="22">
        <f t="shared" si="10"/>
        <v>59.51</v>
      </c>
      <c r="CS6" s="22">
        <f t="shared" si="10"/>
        <v>59.91</v>
      </c>
      <c r="CT6" s="22">
        <f t="shared" si="10"/>
        <v>59.4</v>
      </c>
      <c r="CU6" s="22">
        <f t="shared" si="10"/>
        <v>59.24</v>
      </c>
      <c r="CV6" s="21" t="str">
        <f>IF(CV7="","",IF(CV7="-","【-】","【"&amp;SUBSTITUTE(TEXT(CV7,"#,##0.00"),"-","△")&amp;"】"))</f>
        <v>【59.97】</v>
      </c>
      <c r="CW6" s="22">
        <f>IF(CW7="",NA(),CW7)</f>
        <v>96.37</v>
      </c>
      <c r="CX6" s="22">
        <f t="shared" ref="CX6:DF6" si="11">IF(CX7="",NA(),CX7)</f>
        <v>95.65</v>
      </c>
      <c r="CY6" s="22">
        <f t="shared" si="11"/>
        <v>95.69</v>
      </c>
      <c r="CZ6" s="22">
        <f t="shared" si="11"/>
        <v>95.97</v>
      </c>
      <c r="DA6" s="22">
        <f t="shared" si="11"/>
        <v>96.3</v>
      </c>
      <c r="DB6" s="22">
        <f t="shared" si="11"/>
        <v>87.41</v>
      </c>
      <c r="DC6" s="22">
        <f t="shared" si="11"/>
        <v>87.08</v>
      </c>
      <c r="DD6" s="22">
        <f t="shared" si="11"/>
        <v>87.26</v>
      </c>
      <c r="DE6" s="22">
        <f t="shared" si="11"/>
        <v>87.57</v>
      </c>
      <c r="DF6" s="22">
        <f t="shared" si="11"/>
        <v>87.26</v>
      </c>
      <c r="DG6" s="21" t="str">
        <f>IF(DG7="","",IF(DG7="-","【-】","【"&amp;SUBSTITUTE(TEXT(DG7,"#,##0.00"),"-","△")&amp;"】"))</f>
        <v>【89.76】</v>
      </c>
      <c r="DH6" s="22">
        <f>IF(DH7="",NA(),DH7)</f>
        <v>43.87</v>
      </c>
      <c r="DI6" s="22">
        <f t="shared" ref="DI6:DQ6" si="12">IF(DI7="",NA(),DI7)</f>
        <v>45.14</v>
      </c>
      <c r="DJ6" s="22">
        <f t="shared" si="12"/>
        <v>45.88</v>
      </c>
      <c r="DK6" s="22">
        <f t="shared" si="12"/>
        <v>46.55</v>
      </c>
      <c r="DL6" s="22">
        <f t="shared" si="12"/>
        <v>48.12</v>
      </c>
      <c r="DM6" s="22">
        <f t="shared" si="12"/>
        <v>47.62</v>
      </c>
      <c r="DN6" s="22">
        <f t="shared" si="12"/>
        <v>48.55</v>
      </c>
      <c r="DO6" s="22">
        <f t="shared" si="12"/>
        <v>49.2</v>
      </c>
      <c r="DP6" s="22">
        <f t="shared" si="12"/>
        <v>50.01</v>
      </c>
      <c r="DQ6" s="22">
        <f t="shared" si="12"/>
        <v>50.99</v>
      </c>
      <c r="DR6" s="21" t="str">
        <f>IF(DR7="","",IF(DR7="-","【-】","【"&amp;SUBSTITUTE(TEXT(DR7,"#,##0.00"),"-","△")&amp;"】"))</f>
        <v>【51.51】</v>
      </c>
      <c r="DS6" s="22">
        <f>IF(DS7="",NA(),DS7)</f>
        <v>22.82</v>
      </c>
      <c r="DT6" s="22">
        <f t="shared" ref="DT6:EB6" si="13">IF(DT7="",NA(),DT7)</f>
        <v>22.93</v>
      </c>
      <c r="DU6" s="22">
        <f t="shared" si="13"/>
        <v>23.14</v>
      </c>
      <c r="DV6" s="22">
        <f t="shared" si="13"/>
        <v>22.63</v>
      </c>
      <c r="DW6" s="22">
        <f t="shared" si="13"/>
        <v>22.32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0.66</v>
      </c>
      <c r="EE6" s="22">
        <f t="shared" ref="EE6:EM6" si="14">IF(EE7="",NA(),EE7)</f>
        <v>0.76</v>
      </c>
      <c r="EF6" s="22">
        <f t="shared" si="14"/>
        <v>0.44</v>
      </c>
      <c r="EG6" s="22">
        <f t="shared" si="14"/>
        <v>0.83</v>
      </c>
      <c r="EH6" s="22">
        <f t="shared" si="14"/>
        <v>1.01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c r="A7" s="15"/>
      <c r="B7" s="24">
        <v>2022</v>
      </c>
      <c r="C7" s="24">
        <v>272086</v>
      </c>
      <c r="D7" s="24">
        <v>46</v>
      </c>
      <c r="E7" s="24">
        <v>1</v>
      </c>
      <c r="F7" s="24">
        <v>0</v>
      </c>
      <c r="G7" s="24">
        <v>1</v>
      </c>
      <c r="H7" s="24" t="s">
        <v>93</v>
      </c>
      <c r="I7" s="24" t="s">
        <v>94</v>
      </c>
      <c r="J7" s="24" t="s">
        <v>95</v>
      </c>
      <c r="K7" s="24" t="s">
        <v>96</v>
      </c>
      <c r="L7" s="24" t="s">
        <v>97</v>
      </c>
      <c r="M7" s="24" t="s">
        <v>98</v>
      </c>
      <c r="N7" s="25" t="s">
        <v>99</v>
      </c>
      <c r="O7" s="25">
        <v>72.56</v>
      </c>
      <c r="P7" s="25">
        <v>100</v>
      </c>
      <c r="Q7" s="25">
        <v>2409</v>
      </c>
      <c r="R7" s="25">
        <v>83156</v>
      </c>
      <c r="S7" s="25">
        <v>43.93</v>
      </c>
      <c r="T7" s="25">
        <v>1892.92</v>
      </c>
      <c r="U7" s="25">
        <v>82962</v>
      </c>
      <c r="V7" s="25">
        <v>25.9</v>
      </c>
      <c r="W7" s="25">
        <v>3203.17</v>
      </c>
      <c r="X7" s="25">
        <v>101.34</v>
      </c>
      <c r="Y7" s="25">
        <v>102.39</v>
      </c>
      <c r="Z7" s="25">
        <v>101.78</v>
      </c>
      <c r="AA7" s="25">
        <v>92.67</v>
      </c>
      <c r="AB7" s="25">
        <v>98.3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477.03</v>
      </c>
      <c r="AU7" s="25">
        <v>511.78</v>
      </c>
      <c r="AV7" s="25">
        <v>450.58</v>
      </c>
      <c r="AW7" s="25">
        <v>495.33</v>
      </c>
      <c r="AX7" s="25">
        <v>469.13</v>
      </c>
      <c r="AY7" s="25">
        <v>349.83</v>
      </c>
      <c r="AZ7" s="25">
        <v>360.86</v>
      </c>
      <c r="BA7" s="25">
        <v>350.79</v>
      </c>
      <c r="BB7" s="25">
        <v>354.57</v>
      </c>
      <c r="BC7" s="25">
        <v>357.74</v>
      </c>
      <c r="BD7" s="25">
        <v>252.29</v>
      </c>
      <c r="BE7" s="25">
        <v>277.02999999999997</v>
      </c>
      <c r="BF7" s="25">
        <v>277.05</v>
      </c>
      <c r="BG7" s="25">
        <v>339.79</v>
      </c>
      <c r="BH7" s="25">
        <v>341.95</v>
      </c>
      <c r="BI7" s="25">
        <v>288.61</v>
      </c>
      <c r="BJ7" s="25">
        <v>314.87</v>
      </c>
      <c r="BK7" s="25">
        <v>309.27999999999997</v>
      </c>
      <c r="BL7" s="25">
        <v>322.92</v>
      </c>
      <c r="BM7" s="25">
        <v>303.45999999999998</v>
      </c>
      <c r="BN7" s="25">
        <v>307.27999999999997</v>
      </c>
      <c r="BO7" s="25">
        <v>268.07</v>
      </c>
      <c r="BP7" s="25">
        <v>94.32</v>
      </c>
      <c r="BQ7" s="25">
        <v>96.16</v>
      </c>
      <c r="BR7" s="25">
        <v>79.8</v>
      </c>
      <c r="BS7" s="25">
        <v>78.819999999999993</v>
      </c>
      <c r="BT7" s="25">
        <v>89.43</v>
      </c>
      <c r="BU7" s="25">
        <v>103.54</v>
      </c>
      <c r="BV7" s="25">
        <v>103.32</v>
      </c>
      <c r="BW7" s="25">
        <v>100.85</v>
      </c>
      <c r="BX7" s="25">
        <v>103.79</v>
      </c>
      <c r="BY7" s="25">
        <v>98.3</v>
      </c>
      <c r="BZ7" s="25">
        <v>97.47</v>
      </c>
      <c r="CA7" s="25">
        <v>158.97</v>
      </c>
      <c r="CB7" s="25">
        <v>156.04</v>
      </c>
      <c r="CC7" s="25">
        <v>158.69999999999999</v>
      </c>
      <c r="CD7" s="25">
        <v>159.9</v>
      </c>
      <c r="CE7" s="25">
        <v>164.93</v>
      </c>
      <c r="CF7" s="25">
        <v>167.46</v>
      </c>
      <c r="CG7" s="25">
        <v>168.56</v>
      </c>
      <c r="CH7" s="25">
        <v>167.1</v>
      </c>
      <c r="CI7" s="25">
        <v>167.86</v>
      </c>
      <c r="CJ7" s="25">
        <v>173.68</v>
      </c>
      <c r="CK7" s="25">
        <v>174.75</v>
      </c>
      <c r="CL7" s="25">
        <v>73.92</v>
      </c>
      <c r="CM7" s="25">
        <v>73.86</v>
      </c>
      <c r="CN7" s="25">
        <v>74.05</v>
      </c>
      <c r="CO7" s="25">
        <v>73.3</v>
      </c>
      <c r="CP7" s="25">
        <v>71.959999999999994</v>
      </c>
      <c r="CQ7" s="25">
        <v>59.46</v>
      </c>
      <c r="CR7" s="25">
        <v>59.51</v>
      </c>
      <c r="CS7" s="25">
        <v>59.91</v>
      </c>
      <c r="CT7" s="25">
        <v>59.4</v>
      </c>
      <c r="CU7" s="25">
        <v>59.24</v>
      </c>
      <c r="CV7" s="25">
        <v>59.97</v>
      </c>
      <c r="CW7" s="25">
        <v>96.37</v>
      </c>
      <c r="CX7" s="25">
        <v>95.65</v>
      </c>
      <c r="CY7" s="25">
        <v>95.69</v>
      </c>
      <c r="CZ7" s="25">
        <v>95.97</v>
      </c>
      <c r="DA7" s="25">
        <v>96.3</v>
      </c>
      <c r="DB7" s="25">
        <v>87.41</v>
      </c>
      <c r="DC7" s="25">
        <v>87.08</v>
      </c>
      <c r="DD7" s="25">
        <v>87.26</v>
      </c>
      <c r="DE7" s="25">
        <v>87.57</v>
      </c>
      <c r="DF7" s="25">
        <v>87.26</v>
      </c>
      <c r="DG7" s="25">
        <v>89.76</v>
      </c>
      <c r="DH7" s="25">
        <v>43.87</v>
      </c>
      <c r="DI7" s="25">
        <v>45.14</v>
      </c>
      <c r="DJ7" s="25">
        <v>45.88</v>
      </c>
      <c r="DK7" s="25">
        <v>46.55</v>
      </c>
      <c r="DL7" s="25">
        <v>48.12</v>
      </c>
      <c r="DM7" s="25">
        <v>47.62</v>
      </c>
      <c r="DN7" s="25">
        <v>48.55</v>
      </c>
      <c r="DO7" s="25">
        <v>49.2</v>
      </c>
      <c r="DP7" s="25">
        <v>50.01</v>
      </c>
      <c r="DQ7" s="25">
        <v>50.99</v>
      </c>
      <c r="DR7" s="25">
        <v>51.51</v>
      </c>
      <c r="DS7" s="25">
        <v>22.82</v>
      </c>
      <c r="DT7" s="25">
        <v>22.93</v>
      </c>
      <c r="DU7" s="25">
        <v>23.14</v>
      </c>
      <c r="DV7" s="25">
        <v>22.63</v>
      </c>
      <c r="DW7" s="25">
        <v>22.32</v>
      </c>
      <c r="DX7" s="25">
        <v>16.27</v>
      </c>
      <c r="DY7" s="25">
        <v>17.11</v>
      </c>
      <c r="DZ7" s="25">
        <v>18.329999999999998</v>
      </c>
      <c r="EA7" s="25">
        <v>20.27</v>
      </c>
      <c r="EB7" s="25">
        <v>21.69</v>
      </c>
      <c r="EC7" s="25">
        <v>23.75</v>
      </c>
      <c r="ED7" s="25">
        <v>0.66</v>
      </c>
      <c r="EE7" s="25">
        <v>0.76</v>
      </c>
      <c r="EF7" s="25">
        <v>0.44</v>
      </c>
      <c r="EG7" s="25">
        <v>0.83</v>
      </c>
      <c r="EH7" s="25">
        <v>1.01</v>
      </c>
      <c r="EI7" s="25">
        <v>0.63</v>
      </c>
      <c r="EJ7" s="25">
        <v>0.63</v>
      </c>
      <c r="EK7" s="25">
        <v>0.6</v>
      </c>
      <c r="EL7" s="25">
        <v>0.56000000000000005</v>
      </c>
      <c r="EM7" s="25">
        <v>0.6</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2024-02-21T01:26:16Z</cp:lastPrinted>
  <dcterms:created xsi:type="dcterms:W3CDTF">2023-12-05T00:57:03Z</dcterms:created>
  <dcterms:modified xsi:type="dcterms:W3CDTF">2024-03-29T06:13:10Z</dcterms:modified>
  <cp:category/>
</cp:coreProperties>
</file>