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Filegsv02\所属別共有\下水道推進課\１．総務担当\08　庶務\照会調査等\R3\R40117　行財政管理課　経営比較分析表\回答【修正】\"/>
    </mc:Choice>
  </mc:AlternateContent>
  <xr:revisionPtr revIDLastSave="0" documentId="13_ncr:1_{2DC6254A-12B8-43CD-BD89-049117F889F9}" xr6:coauthVersionLast="43" xr6:coauthVersionMax="43" xr10:uidLastSave="{00000000-0000-0000-0000-000000000000}"/>
  <workbookProtection workbookAlgorithmName="SHA-512" workbookHashValue="PKcflu5V6gA5iucxlExl0O0QF/kSy0qvRgvwYzS6cD8TLTchWJIHY59CmDA+KO03ZkbLmLDcxJqQR8a/hmSEmQ==" workbookSaltValue="u5lFnE7vXNphUBipM5XEf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BB10" i="4"/>
  <c r="AT10" i="4"/>
  <c r="AL10" i="4"/>
  <c r="W10" i="4"/>
  <c r="P10" i="4"/>
  <c r="I10" i="4"/>
  <c r="B6" i="4"/>
</calcChain>
</file>

<file path=xl/sharedStrings.xml><?xml version="1.0" encoding="utf-8"?>
<sst xmlns="http://schemas.openxmlformats.org/spreadsheetml/2006/main" count="345" uniqueCount="117">
  <si>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</si>
  <si>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</si>
  <si>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</si>
  <si>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</si>
  <si>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</si>
  <si>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</si>
  <si>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</si>
  <si>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</si>
  <si>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</si>
  <si>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</si>
  <si>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</si>
  <si>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</si>
  <si>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</si>
  <si>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</si>
  <si>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</si>
  <si>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</si>
  <si>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</si>
  <si>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</si>
  <si>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</si>
  <si>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</si>
  <si>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</si>
  <si>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</si>
  <si>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</si>
  <si>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</si>
  <si>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</si>
  <si>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</si>
  <si>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</si>
  <si>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</si>
  <si>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</si>
  <si>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</si>
  <si>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</si>
  <si>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</si>
  <si>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</si>
  <si>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</si>
  <si>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</si>
  <si>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</si>
  <si>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</si>
  <si>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</si>
  <si>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</si>
  <si>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</si>
  <si>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</si>
  <si>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</si>
  <si>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</si>
  <si>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</si>
  <si>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</si>
  <si>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</si>
  <si>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</si>
  <si>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</si>
  <si>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</si>
  <si>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</si>
  <si>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</si>
  <si>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</si>
  <si>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</si>
  <si>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</si>
  <si>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</si>
  <si>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</si>
  <si>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</si>
  <si>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</si>
  <si>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</si>
  <si>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</si>
  <si>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</si>
  <si>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</si>
  <si>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</si>
  <si>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</si>
  <si>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</si>
  <si>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</si>
  <si>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</si>
  <si>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</si>
  <si>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</si>
  <si>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</si>
  <si>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</si>
  <si>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</si>
  <si>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</si>
  <si>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</si>
  <si>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</si>
  <si>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</si>
  <si>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</si>
  <si>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</si>
  <si>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</si>
  <si>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</si>
  <si>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</si>
  <si>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</si>
  <si>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</si>
  <si>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</si>
  <si>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</si>
  <si>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</si>
  <si>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</si>
  <si>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</si>
  <si>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</si>
  <si>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</si>
  <si>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</si>
  <si>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</si>
  <si>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</si>
  <si>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</si>
  <si>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</si>
  <si>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</si>
  <si>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</si>
  <si>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</si>
  <si>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</si>
  <si>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</si>
  <si>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</si>
  <si>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</si>
  <si>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</si>
  <si>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</si>
  <si>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</si>
  <si>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</si>
  <si>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</si>
  <si>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</si>
  <si>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</si>
  <si>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</si>
  <si>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</si>
  <si>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</si>
  <si>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</si>
  <si>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</si>
  <si>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有形固定資産減価償却率は、令和元年度から地方公営企業法を適用したため、類似団体平均値よりも低くなっている。
　管渠老朽化率は0.00％になっているが、汚水管渠は供用開始後30年程度であり、法定耐用年数を経過した管渠は存在しないためである。
　管渠改善率は0.00％になっているが、汚水管渠は供用開始後30年程度と著しい劣化は見られないためである。地域条件によっては劣化が進行している管渠もあることから、それらの管渠については、順次改築更新を行っていく。
　供用開始から30年以上経過するポンプ場については、ストックマネジメント計画に基づき改築更新を行っている。</t>
    <phoneticPr fontId="4"/>
  </si>
  <si>
    <t>　令和2年度決算では収益的収支で最終黒字を計上することができたが、今後は、下水道施設の整備及び更新に伴う減価償却費の増加、流域下水道維持管理負担金の増加、事業開始当初の企業債償還金が令和4年頃まで高水準で継続すること等により、厳しい経営が続く見込みである。
　その中で、今後も下水道サービスを持続できるよう効率的な事業運営を目指すため、令和2年度から令和11年度までを計画期間とする「第4次貝塚市中長期下水道整備計画」及び「貝塚市下水道事業経営戦略」に基づき、計画的な整備・改築更新を進めるとともに、更なる経費の節減、安定的な収入の確保に努め、収支改善に向けた取組みを着実に進めていく。</t>
    <phoneticPr fontId="4"/>
  </si>
  <si>
    <t>　経常収支比率は101.32％となり、類似団体平均値の106.67％よりは低いものの、経常収支で黒字を計上することができた。
　流動比率は償還金がピークを迎えた翌年度償還の建設改良企業債の計上により23.07％となり、類似団体平均値の67.86％大きく下回った。
　企業債残高対事業規模比率は1,443.60％となり、事業開始当初の大規模投資分の企業債が残っているため、類似団体平均値の約2倍となった。
　経費回収率は95.69％で、平成30年4月の下水道使用料の改定等の影響により、類似団体平均値91.14％よりも高い数値となっているが、汚水処理に係る経費を下水道使用料で賄えていない状態となっている。
　汚水処理原価は141.08円で、類似団体平均値136.86円よりも高い数値であり、有収水量1㎥当たりの汚水処理に係る経費は前年度よりも17.03ポイント上昇した。
　なお、施設利用率については、単独処理場を設置していないため、当該値を計上していない。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</si>
</sst>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2F7-4EE1-9FCE-B379A468A3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0.08</c:v>
                </c:pt>
              </c:numCache>
            </c:numRef>
          </c:val>
          <c:smooth val="0"/>
          <c:extLst>
            <c:ext xmlns:c16="http://schemas.microsoft.com/office/drawing/2014/chart" uri="{C3380CC4-5D6E-409C-BE32-E72D297353CC}">
              <c16:uniqueId val="{00000001-B2F7-4EE1-9FCE-B379A468A3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2B-4CA5-9ED7-3F2F0E20BD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57.04</c:v>
                </c:pt>
                <c:pt idx="4">
                  <c:v>60.78</c:v>
                </c:pt>
              </c:numCache>
            </c:numRef>
          </c:val>
          <c:smooth val="0"/>
          <c:extLst>
            <c:ext xmlns:c16="http://schemas.microsoft.com/office/drawing/2014/chart" uri="{C3380CC4-5D6E-409C-BE32-E72D297353CC}">
              <c16:uniqueId val="{00000001-852B-4CA5-9ED7-3F2F0E20BD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87.25</c:v>
                </c:pt>
                <c:pt idx="4">
                  <c:v>86.95</c:v>
                </c:pt>
              </c:numCache>
            </c:numRef>
          </c:val>
          <c:extLst>
            <c:ext xmlns:c16="http://schemas.microsoft.com/office/drawing/2014/chart" uri="{C3380CC4-5D6E-409C-BE32-E72D297353CC}">
              <c16:uniqueId val="{00000000-714A-4643-9B38-3B615E25E2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93.73</c:v>
                </c:pt>
                <c:pt idx="4">
                  <c:v>94.17</c:v>
                </c:pt>
              </c:numCache>
            </c:numRef>
          </c:val>
          <c:smooth val="0"/>
          <c:extLst>
            <c:ext xmlns:c16="http://schemas.microsoft.com/office/drawing/2014/chart" uri="{C3380CC4-5D6E-409C-BE32-E72D297353CC}">
              <c16:uniqueId val="{00000001-714A-4643-9B38-3B615E25E2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102.53</c:v>
                </c:pt>
                <c:pt idx="4">
                  <c:v>101.32</c:v>
                </c:pt>
              </c:numCache>
            </c:numRef>
          </c:val>
          <c:extLst>
            <c:ext xmlns:c16="http://schemas.microsoft.com/office/drawing/2014/chart" uri="{C3380CC4-5D6E-409C-BE32-E72D297353CC}">
              <c16:uniqueId val="{00000000-98DA-44D1-A4CC-ABF3FF347C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106.32</c:v>
                </c:pt>
                <c:pt idx="4">
                  <c:v>106.67</c:v>
                </c:pt>
              </c:numCache>
            </c:numRef>
          </c:val>
          <c:smooth val="0"/>
          <c:extLst>
            <c:ext xmlns:c16="http://schemas.microsoft.com/office/drawing/2014/chart" uri="{C3380CC4-5D6E-409C-BE32-E72D297353CC}">
              <c16:uniqueId val="{00000001-98DA-44D1-A4CC-ABF3FF347C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3.13</c:v>
                </c:pt>
                <c:pt idx="4">
                  <c:v>6.14</c:v>
                </c:pt>
              </c:numCache>
            </c:numRef>
          </c:val>
          <c:extLst>
            <c:ext xmlns:c16="http://schemas.microsoft.com/office/drawing/2014/chart" uri="{C3380CC4-5D6E-409C-BE32-E72D297353CC}">
              <c16:uniqueId val="{00000000-400F-4B36-90CB-89938BC6C83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21.22</c:v>
                </c:pt>
                <c:pt idx="4">
                  <c:v>23.25</c:v>
                </c:pt>
              </c:numCache>
            </c:numRef>
          </c:val>
          <c:smooth val="0"/>
          <c:extLst>
            <c:ext xmlns:c16="http://schemas.microsoft.com/office/drawing/2014/chart" uri="{C3380CC4-5D6E-409C-BE32-E72D297353CC}">
              <c16:uniqueId val="{00000001-400F-4B36-90CB-89938BC6C83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0A8-484F-B51D-82BAE8C59B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0.83</c:v>
                </c:pt>
                <c:pt idx="4">
                  <c:v>1.06</c:v>
                </c:pt>
              </c:numCache>
            </c:numRef>
          </c:val>
          <c:smooth val="0"/>
          <c:extLst>
            <c:ext xmlns:c16="http://schemas.microsoft.com/office/drawing/2014/chart" uri="{C3380CC4-5D6E-409C-BE32-E72D297353CC}">
              <c16:uniqueId val="{00000001-B0A8-484F-B51D-82BAE8C59B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BDB-40DD-9067-E97261C7B95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c:v>
                </c:pt>
                <c:pt idx="4">
                  <c:v>3.68</c:v>
                </c:pt>
              </c:numCache>
            </c:numRef>
          </c:val>
          <c:smooth val="0"/>
          <c:extLst>
            <c:ext xmlns:c16="http://schemas.microsoft.com/office/drawing/2014/chart" uri="{C3380CC4-5D6E-409C-BE32-E72D297353CC}">
              <c16:uniqueId val="{00000001-BBDB-40DD-9067-E97261C7B95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24.85</c:v>
                </c:pt>
                <c:pt idx="4">
                  <c:v>23.07</c:v>
                </c:pt>
              </c:numCache>
            </c:numRef>
          </c:val>
          <c:extLst>
            <c:ext xmlns:c16="http://schemas.microsoft.com/office/drawing/2014/chart" uri="{C3380CC4-5D6E-409C-BE32-E72D297353CC}">
              <c16:uniqueId val="{00000000-1912-4008-8DA7-0FEA21D154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71.540000000000006</c:v>
                </c:pt>
                <c:pt idx="4">
                  <c:v>67.86</c:v>
                </c:pt>
              </c:numCache>
            </c:numRef>
          </c:val>
          <c:smooth val="0"/>
          <c:extLst>
            <c:ext xmlns:c16="http://schemas.microsoft.com/office/drawing/2014/chart" uri="{C3380CC4-5D6E-409C-BE32-E72D297353CC}">
              <c16:uniqueId val="{00000001-1912-4008-8DA7-0FEA21D154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1164.98</c:v>
                </c:pt>
                <c:pt idx="4">
                  <c:v>1443.6</c:v>
                </c:pt>
              </c:numCache>
            </c:numRef>
          </c:val>
          <c:extLst>
            <c:ext xmlns:c16="http://schemas.microsoft.com/office/drawing/2014/chart" uri="{C3380CC4-5D6E-409C-BE32-E72D297353CC}">
              <c16:uniqueId val="{00000000-A3D5-41A0-925A-7397AA76D9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653.69000000000005</c:v>
                </c:pt>
                <c:pt idx="4">
                  <c:v>709.4</c:v>
                </c:pt>
              </c:numCache>
            </c:numRef>
          </c:val>
          <c:smooth val="0"/>
          <c:extLst>
            <c:ext xmlns:c16="http://schemas.microsoft.com/office/drawing/2014/chart" uri="{C3380CC4-5D6E-409C-BE32-E72D297353CC}">
              <c16:uniqueId val="{00000001-A3D5-41A0-925A-7397AA76D9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110.02</c:v>
                </c:pt>
                <c:pt idx="4">
                  <c:v>95.69</c:v>
                </c:pt>
              </c:numCache>
            </c:numRef>
          </c:val>
          <c:extLst>
            <c:ext xmlns:c16="http://schemas.microsoft.com/office/drawing/2014/chart" uri="{C3380CC4-5D6E-409C-BE32-E72D297353CC}">
              <c16:uniqueId val="{00000000-14BE-4110-9D38-3620BE584E5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88.05</c:v>
                </c:pt>
                <c:pt idx="4">
                  <c:v>91.14</c:v>
                </c:pt>
              </c:numCache>
            </c:numRef>
          </c:val>
          <c:smooth val="0"/>
          <c:extLst>
            <c:ext xmlns:c16="http://schemas.microsoft.com/office/drawing/2014/chart" uri="{C3380CC4-5D6E-409C-BE32-E72D297353CC}">
              <c16:uniqueId val="{00000001-14BE-4110-9D38-3620BE584E5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124.05</c:v>
                </c:pt>
                <c:pt idx="4">
                  <c:v>141.08000000000001</c:v>
                </c:pt>
              </c:numCache>
            </c:numRef>
          </c:val>
          <c:extLst>
            <c:ext xmlns:c16="http://schemas.microsoft.com/office/drawing/2014/chart" uri="{C3380CC4-5D6E-409C-BE32-E72D297353CC}">
              <c16:uniqueId val="{00000000-FACA-4B2C-9C2B-AB7D726E45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141.15</c:v>
                </c:pt>
                <c:pt idx="4">
                  <c:v>136.86000000000001</c:v>
                </c:pt>
              </c:numCache>
            </c:numRef>
          </c:val>
          <c:smooth val="0"/>
          <c:extLst>
            <c:ext xmlns:c16="http://schemas.microsoft.com/office/drawing/2014/chart" uri="{C3380CC4-5D6E-409C-BE32-E72D297353CC}">
              <c16:uniqueId val="{00000001-FACA-4B2C-9C2B-AB7D726E45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貝塚市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85120</v>
      </c>
      <c r="AM8" s="51"/>
      <c r="AN8" s="51"/>
      <c r="AO8" s="51"/>
      <c r="AP8" s="51"/>
      <c r="AQ8" s="51"/>
      <c r="AR8" s="51"/>
      <c r="AS8" s="51"/>
      <c r="AT8" s="46">
        <f>データ!T6</f>
        <v>43.93</v>
      </c>
      <c r="AU8" s="46"/>
      <c r="AV8" s="46"/>
      <c r="AW8" s="46"/>
      <c r="AX8" s="46"/>
      <c r="AY8" s="46"/>
      <c r="AZ8" s="46"/>
      <c r="BA8" s="46"/>
      <c r="BB8" s="46">
        <f>データ!U6</f>
        <v>1937.63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53.69</v>
      </c>
      <c r="J10" s="46"/>
      <c r="K10" s="46"/>
      <c r="L10" s="46"/>
      <c r="M10" s="46"/>
      <c r="N10" s="46"/>
      <c r="O10" s="46"/>
      <c r="P10" s="46">
        <f>データ!P6</f>
        <v>64.83</v>
      </c>
      <c r="Q10" s="46"/>
      <c r="R10" s="46"/>
      <c r="S10" s="46"/>
      <c r="T10" s="46"/>
      <c r="U10" s="46"/>
      <c r="V10" s="46"/>
      <c r="W10" s="46">
        <f>データ!Q6</f>
        <v>87.85</v>
      </c>
      <c r="X10" s="46"/>
      <c r="Y10" s="46"/>
      <c r="Z10" s="46"/>
      <c r="AA10" s="46"/>
      <c r="AB10" s="46"/>
      <c r="AC10" s="46"/>
      <c r="AD10" s="51">
        <f>データ!R6</f>
        <v>2110</v>
      </c>
      <c r="AE10" s="51"/>
      <c r="AF10" s="51"/>
      <c r="AG10" s="51"/>
      <c r="AH10" s="51"/>
      <c r="AI10" s="51"/>
      <c r="AJ10" s="51"/>
      <c r="AK10" s="2"/>
      <c r="AL10" s="51">
        <f>データ!V6</f>
        <v>54926</v>
      </c>
      <c r="AM10" s="51"/>
      <c r="AN10" s="51"/>
      <c r="AO10" s="51"/>
      <c r="AP10" s="51"/>
      <c r="AQ10" s="51"/>
      <c r="AR10" s="51"/>
      <c r="AS10" s="51"/>
      <c r="AT10" s="46">
        <f>データ!W6</f>
        <v>10.11</v>
      </c>
      <c r="AU10" s="46"/>
      <c r="AV10" s="46"/>
      <c r="AW10" s="46"/>
      <c r="AX10" s="46"/>
      <c r="AY10" s="46"/>
      <c r="AZ10" s="46"/>
      <c r="BA10" s="46"/>
      <c r="BB10" s="46">
        <f>データ!X6</f>
        <v>5432.84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5ZM14It3rNNutZeSu/vux/t7Od/x72+psWxZOeGxf8obl2fp5ymgsN6jYIHYFRwAk/sENkjvHMbanHjzYOwo4A==" saltValue="lWGGqSk04x0m6FZYT4Zf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272086</v>
      </c>
      <c r="D6" s="33">
        <f t="shared" si="3"/>
        <v>46</v>
      </c>
      <c r="E6" s="33">
        <f t="shared" si="3"/>
        <v>17</v>
      </c>
      <c r="F6" s="33">
        <f t="shared" si="3"/>
        <v>1</v>
      </c>
      <c r="G6" s="33">
        <f t="shared" si="3"/>
        <v>0</v>
      </c>
      <c r="H6" s="33" t="str">
        <f t="shared" si="3"/>
        <v>大阪府　貝塚市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53.69</v>
      </c>
      <c r="P6" s="34">
        <f t="shared" si="3"/>
        <v>64.83</v>
      </c>
      <c r="Q6" s="34">
        <f t="shared" si="3"/>
        <v>87.85</v>
      </c>
      <c r="R6" s="34">
        <f t="shared" si="3"/>
        <v>2110</v>
      </c>
      <c r="S6" s="34">
        <f t="shared" si="3"/>
        <v>85120</v>
      </c>
      <c r="T6" s="34">
        <f t="shared" si="3"/>
        <v>43.93</v>
      </c>
      <c r="U6" s="34">
        <f t="shared" si="3"/>
        <v>1937.63</v>
      </c>
      <c r="V6" s="34">
        <f t="shared" si="3"/>
        <v>54926</v>
      </c>
      <c r="W6" s="34">
        <f t="shared" si="3"/>
        <v>10.11</v>
      </c>
      <c r="X6" s="34">
        <f t="shared" si="3"/>
        <v>5432.84</v>
      </c>
      <c r="Y6" s="35" t="str">
        <f>IF(Y7="",NA(),Y7)</f>
        <v>-</v>
      </c>
      <c r="Z6" s="35" t="str">
        <f t="shared" ref="Z6:AH6" si="4">IF(Z7="",NA(),Z7)</f>
        <v>-</v>
      </c>
      <c r="AA6" s="35" t="str">
        <f t="shared" si="4"/>
        <v>-</v>
      </c>
      <c r="AB6" s="35">
        <f t="shared" si="4"/>
        <v>102.53</v>
      </c>
      <c r="AC6" s="35">
        <f t="shared" si="4"/>
        <v>101.32</v>
      </c>
      <c r="AD6" s="35" t="str">
        <f t="shared" si="4"/>
        <v>-</v>
      </c>
      <c r="AE6" s="35" t="str">
        <f t="shared" si="4"/>
        <v>-</v>
      </c>
      <c r="AF6" s="35" t="str">
        <f t="shared" si="4"/>
        <v>-</v>
      </c>
      <c r="AG6" s="35">
        <f t="shared" si="4"/>
        <v>106.32</v>
      </c>
      <c r="AH6" s="35">
        <f t="shared" si="4"/>
        <v>106.67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1.35</v>
      </c>
      <c r="AS6" s="35">
        <f t="shared" si="5"/>
        <v>3.68</v>
      </c>
      <c r="AT6" s="34" t="str">
        <f>IF(AT7="","",IF(AT7="-","【-】","【"&amp;SUBSTITUTE(TEXT(AT7,"#,##0.00"),"-","△")&amp;"】"))</f>
        <v>【3.64】</v>
      </c>
      <c r="AU6" s="35" t="str">
        <f>IF(AU7="",NA(),AU7)</f>
        <v>-</v>
      </c>
      <c r="AV6" s="35" t="str">
        <f t="shared" ref="AV6:BD6" si="6">IF(AV7="",NA(),AV7)</f>
        <v>-</v>
      </c>
      <c r="AW6" s="35" t="str">
        <f t="shared" si="6"/>
        <v>-</v>
      </c>
      <c r="AX6" s="35">
        <f t="shared" si="6"/>
        <v>24.85</v>
      </c>
      <c r="AY6" s="35">
        <f t="shared" si="6"/>
        <v>23.07</v>
      </c>
      <c r="AZ6" s="35" t="str">
        <f t="shared" si="6"/>
        <v>-</v>
      </c>
      <c r="BA6" s="35" t="str">
        <f t="shared" si="6"/>
        <v>-</v>
      </c>
      <c r="BB6" s="35" t="str">
        <f t="shared" si="6"/>
        <v>-</v>
      </c>
      <c r="BC6" s="35">
        <f t="shared" si="6"/>
        <v>71.540000000000006</v>
      </c>
      <c r="BD6" s="35">
        <f t="shared" si="6"/>
        <v>67.86</v>
      </c>
      <c r="BE6" s="34" t="str">
        <f>IF(BE7="","",IF(BE7="-","【-】","【"&amp;SUBSTITUTE(TEXT(BE7,"#,##0.00"),"-","△")&amp;"】"))</f>
        <v>【67.52】</v>
      </c>
      <c r="BF6" s="35" t="str">
        <f>IF(BF7="",NA(),BF7)</f>
        <v>-</v>
      </c>
      <c r="BG6" s="35" t="str">
        <f t="shared" ref="BG6:BO6" si="7">IF(BG7="",NA(),BG7)</f>
        <v>-</v>
      </c>
      <c r="BH6" s="35" t="str">
        <f t="shared" si="7"/>
        <v>-</v>
      </c>
      <c r="BI6" s="35">
        <f t="shared" si="7"/>
        <v>1164.98</v>
      </c>
      <c r="BJ6" s="35">
        <f t="shared" si="7"/>
        <v>1443.6</v>
      </c>
      <c r="BK6" s="35" t="str">
        <f t="shared" si="7"/>
        <v>-</v>
      </c>
      <c r="BL6" s="35" t="str">
        <f t="shared" si="7"/>
        <v>-</v>
      </c>
      <c r="BM6" s="35" t="str">
        <f t="shared" si="7"/>
        <v>-</v>
      </c>
      <c r="BN6" s="35">
        <f t="shared" si="7"/>
        <v>653.69000000000005</v>
      </c>
      <c r="BO6" s="35">
        <f t="shared" si="7"/>
        <v>709.4</v>
      </c>
      <c r="BP6" s="34" t="str">
        <f>IF(BP7="","",IF(BP7="-","【-】","【"&amp;SUBSTITUTE(TEXT(BP7,"#,##0.00"),"-","△")&amp;"】"))</f>
        <v>【705.21】</v>
      </c>
      <c r="BQ6" s="35" t="str">
        <f>IF(BQ7="",NA(),BQ7)</f>
        <v>-</v>
      </c>
      <c r="BR6" s="35" t="str">
        <f t="shared" ref="BR6:BZ6" si="8">IF(BR7="",NA(),BR7)</f>
        <v>-</v>
      </c>
      <c r="BS6" s="35" t="str">
        <f t="shared" si="8"/>
        <v>-</v>
      </c>
      <c r="BT6" s="35">
        <f t="shared" si="8"/>
        <v>110.02</v>
      </c>
      <c r="BU6" s="35">
        <f t="shared" si="8"/>
        <v>95.69</v>
      </c>
      <c r="BV6" s="35" t="str">
        <f t="shared" si="8"/>
        <v>-</v>
      </c>
      <c r="BW6" s="35" t="str">
        <f t="shared" si="8"/>
        <v>-</v>
      </c>
      <c r="BX6" s="35" t="str">
        <f t="shared" si="8"/>
        <v>-</v>
      </c>
      <c r="BY6" s="35">
        <f t="shared" si="8"/>
        <v>88.05</v>
      </c>
      <c r="BZ6" s="35">
        <f t="shared" si="8"/>
        <v>91.14</v>
      </c>
      <c r="CA6" s="34" t="str">
        <f>IF(CA7="","",IF(CA7="-","【-】","【"&amp;SUBSTITUTE(TEXT(CA7,"#,##0.00"),"-","△")&amp;"】"))</f>
        <v>【98.96】</v>
      </c>
      <c r="CB6" s="35" t="str">
        <f>IF(CB7="",NA(),CB7)</f>
        <v>-</v>
      </c>
      <c r="CC6" s="35" t="str">
        <f t="shared" ref="CC6:CK6" si="9">IF(CC7="",NA(),CC7)</f>
        <v>-</v>
      </c>
      <c r="CD6" s="35" t="str">
        <f t="shared" si="9"/>
        <v>-</v>
      </c>
      <c r="CE6" s="35">
        <f t="shared" si="9"/>
        <v>124.05</v>
      </c>
      <c r="CF6" s="35">
        <f t="shared" si="9"/>
        <v>141.08000000000001</v>
      </c>
      <c r="CG6" s="35" t="str">
        <f t="shared" si="9"/>
        <v>-</v>
      </c>
      <c r="CH6" s="35" t="str">
        <f t="shared" si="9"/>
        <v>-</v>
      </c>
      <c r="CI6" s="35" t="str">
        <f t="shared" si="9"/>
        <v>-</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57.04</v>
      </c>
      <c r="CV6" s="35">
        <f t="shared" si="10"/>
        <v>60.78</v>
      </c>
      <c r="CW6" s="34" t="str">
        <f>IF(CW7="","",IF(CW7="-","【-】","【"&amp;SUBSTITUTE(TEXT(CW7,"#,##0.00"),"-","△")&amp;"】"))</f>
        <v>【59.57】</v>
      </c>
      <c r="CX6" s="35" t="str">
        <f>IF(CX7="",NA(),CX7)</f>
        <v>-</v>
      </c>
      <c r="CY6" s="35" t="str">
        <f t="shared" ref="CY6:DG6" si="11">IF(CY7="",NA(),CY7)</f>
        <v>-</v>
      </c>
      <c r="CZ6" s="35" t="str">
        <f t="shared" si="11"/>
        <v>-</v>
      </c>
      <c r="DA6" s="35">
        <f t="shared" si="11"/>
        <v>87.25</v>
      </c>
      <c r="DB6" s="35">
        <f t="shared" si="11"/>
        <v>86.95</v>
      </c>
      <c r="DC6" s="35" t="str">
        <f t="shared" si="11"/>
        <v>-</v>
      </c>
      <c r="DD6" s="35" t="str">
        <f t="shared" si="11"/>
        <v>-</v>
      </c>
      <c r="DE6" s="35" t="str">
        <f t="shared" si="11"/>
        <v>-</v>
      </c>
      <c r="DF6" s="35">
        <f t="shared" si="11"/>
        <v>93.73</v>
      </c>
      <c r="DG6" s="35">
        <f t="shared" si="11"/>
        <v>94.17</v>
      </c>
      <c r="DH6" s="34" t="str">
        <f>IF(DH7="","",IF(DH7="-","【-】","【"&amp;SUBSTITUTE(TEXT(DH7,"#,##0.00"),"-","△")&amp;"】"))</f>
        <v>【95.57】</v>
      </c>
      <c r="DI6" s="35" t="str">
        <f>IF(DI7="",NA(),DI7)</f>
        <v>-</v>
      </c>
      <c r="DJ6" s="35" t="str">
        <f t="shared" ref="DJ6:DR6" si="12">IF(DJ7="",NA(),DJ7)</f>
        <v>-</v>
      </c>
      <c r="DK6" s="35" t="str">
        <f t="shared" si="12"/>
        <v>-</v>
      </c>
      <c r="DL6" s="35">
        <f t="shared" si="12"/>
        <v>3.13</v>
      </c>
      <c r="DM6" s="35">
        <f t="shared" si="12"/>
        <v>6.14</v>
      </c>
      <c r="DN6" s="35" t="str">
        <f t="shared" si="12"/>
        <v>-</v>
      </c>
      <c r="DO6" s="35" t="str">
        <f t="shared" si="12"/>
        <v>-</v>
      </c>
      <c r="DP6" s="35" t="str">
        <f t="shared" si="12"/>
        <v>-</v>
      </c>
      <c r="DQ6" s="35">
        <f t="shared" si="12"/>
        <v>21.22</v>
      </c>
      <c r="DR6" s="35">
        <f t="shared" si="12"/>
        <v>23.25</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0.83</v>
      </c>
      <c r="EC6" s="35">
        <f t="shared" si="13"/>
        <v>1.06</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0.12</v>
      </c>
      <c r="EN6" s="35">
        <f t="shared" si="14"/>
        <v>0.08</v>
      </c>
      <c r="EO6" s="34" t="str">
        <f>IF(EO7="","",IF(EO7="-","【-】","【"&amp;SUBSTITUTE(TEXT(EO7,"#,##0.00"),"-","△")&amp;"】"))</f>
        <v>【0.30】</v>
      </c>
    </row>
    <row r="7" spans="1:148" s="36" customFormat="1" x14ac:dyDescent="0.15">
      <c r="A7" s="28"/>
      <c r="B7" s="37">
        <v>2020</v>
      </c>
      <c r="C7" s="37">
        <v>272086</v>
      </c>
      <c r="D7" s="37">
        <v>46</v>
      </c>
      <c r="E7" s="37">
        <v>17</v>
      </c>
      <c r="F7" s="37">
        <v>1</v>
      </c>
      <c r="G7" s="37">
        <v>0</v>
      </c>
      <c r="H7" s="37" t="s">
        <v>96</v>
      </c>
      <c r="I7" s="37" t="s">
        <v>97</v>
      </c>
      <c r="J7" s="37" t="s">
        <v>98</v>
      </c>
      <c r="K7" s="37" t="s">
        <v>99</v>
      </c>
      <c r="L7" s="37" t="s">
        <v>100</v>
      </c>
      <c r="M7" s="37" t="s">
        <v>101</v>
      </c>
      <c r="N7" s="38" t="s">
        <v>102</v>
      </c>
      <c r="O7" s="38">
        <v>53.69</v>
      </c>
      <c r="P7" s="38">
        <v>64.83</v>
      </c>
      <c r="Q7" s="38">
        <v>87.85</v>
      </c>
      <c r="R7" s="38">
        <v>2110</v>
      </c>
      <c r="S7" s="38">
        <v>85120</v>
      </c>
      <c r="T7" s="38">
        <v>43.93</v>
      </c>
      <c r="U7" s="38">
        <v>1937.63</v>
      </c>
      <c r="V7" s="38">
        <v>54926</v>
      </c>
      <c r="W7" s="38">
        <v>10.11</v>
      </c>
      <c r="X7" s="38">
        <v>5432.84</v>
      </c>
      <c r="Y7" s="38" t="s">
        <v>102</v>
      </c>
      <c r="Z7" s="38" t="s">
        <v>102</v>
      </c>
      <c r="AA7" s="38" t="s">
        <v>102</v>
      </c>
      <c r="AB7" s="38">
        <v>102.53</v>
      </c>
      <c r="AC7" s="38">
        <v>101.32</v>
      </c>
      <c r="AD7" s="38" t="s">
        <v>102</v>
      </c>
      <c r="AE7" s="38" t="s">
        <v>102</v>
      </c>
      <c r="AF7" s="38" t="s">
        <v>102</v>
      </c>
      <c r="AG7" s="38">
        <v>106.32</v>
      </c>
      <c r="AH7" s="38">
        <v>106.67</v>
      </c>
      <c r="AI7" s="38">
        <v>106.67</v>
      </c>
      <c r="AJ7" s="38" t="s">
        <v>102</v>
      </c>
      <c r="AK7" s="38" t="s">
        <v>102</v>
      </c>
      <c r="AL7" s="38" t="s">
        <v>102</v>
      </c>
      <c r="AM7" s="38">
        <v>0</v>
      </c>
      <c r="AN7" s="38">
        <v>0</v>
      </c>
      <c r="AO7" s="38" t="s">
        <v>102</v>
      </c>
      <c r="AP7" s="38" t="s">
        <v>102</v>
      </c>
      <c r="AQ7" s="38" t="s">
        <v>102</v>
      </c>
      <c r="AR7" s="38">
        <v>1.35</v>
      </c>
      <c r="AS7" s="38">
        <v>3.68</v>
      </c>
      <c r="AT7" s="38">
        <v>3.64</v>
      </c>
      <c r="AU7" s="38" t="s">
        <v>102</v>
      </c>
      <c r="AV7" s="38" t="s">
        <v>102</v>
      </c>
      <c r="AW7" s="38" t="s">
        <v>102</v>
      </c>
      <c r="AX7" s="38">
        <v>24.85</v>
      </c>
      <c r="AY7" s="38">
        <v>23.07</v>
      </c>
      <c r="AZ7" s="38" t="s">
        <v>102</v>
      </c>
      <c r="BA7" s="38" t="s">
        <v>102</v>
      </c>
      <c r="BB7" s="38" t="s">
        <v>102</v>
      </c>
      <c r="BC7" s="38">
        <v>71.540000000000006</v>
      </c>
      <c r="BD7" s="38">
        <v>67.86</v>
      </c>
      <c r="BE7" s="38">
        <v>67.52</v>
      </c>
      <c r="BF7" s="38" t="s">
        <v>102</v>
      </c>
      <c r="BG7" s="38" t="s">
        <v>102</v>
      </c>
      <c r="BH7" s="38" t="s">
        <v>102</v>
      </c>
      <c r="BI7" s="38">
        <v>1164.98</v>
      </c>
      <c r="BJ7" s="38">
        <v>1443.6</v>
      </c>
      <c r="BK7" s="38" t="s">
        <v>102</v>
      </c>
      <c r="BL7" s="38" t="s">
        <v>102</v>
      </c>
      <c r="BM7" s="38" t="s">
        <v>102</v>
      </c>
      <c r="BN7" s="38">
        <v>653.69000000000005</v>
      </c>
      <c r="BO7" s="38">
        <v>709.4</v>
      </c>
      <c r="BP7" s="38">
        <v>705.21</v>
      </c>
      <c r="BQ7" s="38" t="s">
        <v>102</v>
      </c>
      <c r="BR7" s="38" t="s">
        <v>102</v>
      </c>
      <c r="BS7" s="38" t="s">
        <v>102</v>
      </c>
      <c r="BT7" s="38">
        <v>110.02</v>
      </c>
      <c r="BU7" s="38">
        <v>95.69</v>
      </c>
      <c r="BV7" s="38" t="s">
        <v>102</v>
      </c>
      <c r="BW7" s="38" t="s">
        <v>102</v>
      </c>
      <c r="BX7" s="38" t="s">
        <v>102</v>
      </c>
      <c r="BY7" s="38">
        <v>88.05</v>
      </c>
      <c r="BZ7" s="38">
        <v>91.14</v>
      </c>
      <c r="CA7" s="38">
        <v>98.96</v>
      </c>
      <c r="CB7" s="38" t="s">
        <v>102</v>
      </c>
      <c r="CC7" s="38" t="s">
        <v>102</v>
      </c>
      <c r="CD7" s="38" t="s">
        <v>102</v>
      </c>
      <c r="CE7" s="38">
        <v>124.05</v>
      </c>
      <c r="CF7" s="38">
        <v>141.08000000000001</v>
      </c>
      <c r="CG7" s="38" t="s">
        <v>102</v>
      </c>
      <c r="CH7" s="38" t="s">
        <v>102</v>
      </c>
      <c r="CI7" s="38" t="s">
        <v>102</v>
      </c>
      <c r="CJ7" s="38">
        <v>141.15</v>
      </c>
      <c r="CK7" s="38">
        <v>136.86000000000001</v>
      </c>
      <c r="CL7" s="38">
        <v>134.52000000000001</v>
      </c>
      <c r="CM7" s="38" t="s">
        <v>102</v>
      </c>
      <c r="CN7" s="38" t="s">
        <v>102</v>
      </c>
      <c r="CO7" s="38" t="s">
        <v>102</v>
      </c>
      <c r="CP7" s="38" t="s">
        <v>102</v>
      </c>
      <c r="CQ7" s="38" t="s">
        <v>102</v>
      </c>
      <c r="CR7" s="38" t="s">
        <v>102</v>
      </c>
      <c r="CS7" s="38" t="s">
        <v>102</v>
      </c>
      <c r="CT7" s="38" t="s">
        <v>102</v>
      </c>
      <c r="CU7" s="38">
        <v>57.04</v>
      </c>
      <c r="CV7" s="38">
        <v>60.78</v>
      </c>
      <c r="CW7" s="38">
        <v>59.57</v>
      </c>
      <c r="CX7" s="38" t="s">
        <v>102</v>
      </c>
      <c r="CY7" s="38" t="s">
        <v>102</v>
      </c>
      <c r="CZ7" s="38" t="s">
        <v>102</v>
      </c>
      <c r="DA7" s="38">
        <v>87.25</v>
      </c>
      <c r="DB7" s="38">
        <v>86.95</v>
      </c>
      <c r="DC7" s="38" t="s">
        <v>102</v>
      </c>
      <c r="DD7" s="38" t="s">
        <v>102</v>
      </c>
      <c r="DE7" s="38" t="s">
        <v>102</v>
      </c>
      <c r="DF7" s="38">
        <v>93.73</v>
      </c>
      <c r="DG7" s="38">
        <v>94.17</v>
      </c>
      <c r="DH7" s="38">
        <v>95.57</v>
      </c>
      <c r="DI7" s="38" t="s">
        <v>102</v>
      </c>
      <c r="DJ7" s="38" t="s">
        <v>102</v>
      </c>
      <c r="DK7" s="38" t="s">
        <v>102</v>
      </c>
      <c r="DL7" s="38">
        <v>3.13</v>
      </c>
      <c r="DM7" s="38">
        <v>6.14</v>
      </c>
      <c r="DN7" s="38" t="s">
        <v>102</v>
      </c>
      <c r="DO7" s="38" t="s">
        <v>102</v>
      </c>
      <c r="DP7" s="38" t="s">
        <v>102</v>
      </c>
      <c r="DQ7" s="38">
        <v>21.22</v>
      </c>
      <c r="DR7" s="38">
        <v>23.25</v>
      </c>
      <c r="DS7" s="38">
        <v>36.520000000000003</v>
      </c>
      <c r="DT7" s="38" t="s">
        <v>102</v>
      </c>
      <c r="DU7" s="38" t="s">
        <v>102</v>
      </c>
      <c r="DV7" s="38" t="s">
        <v>102</v>
      </c>
      <c r="DW7" s="38">
        <v>0</v>
      </c>
      <c r="DX7" s="38">
        <v>0</v>
      </c>
      <c r="DY7" s="38" t="s">
        <v>102</v>
      </c>
      <c r="DZ7" s="38" t="s">
        <v>102</v>
      </c>
      <c r="EA7" s="38" t="s">
        <v>102</v>
      </c>
      <c r="EB7" s="38">
        <v>0.83</v>
      </c>
      <c r="EC7" s="38">
        <v>1.06</v>
      </c>
      <c r="ED7" s="38">
        <v>5.72</v>
      </c>
      <c r="EE7" s="38" t="s">
        <v>102</v>
      </c>
      <c r="EF7" s="38" t="s">
        <v>102</v>
      </c>
      <c r="EG7" s="38" t="s">
        <v>102</v>
      </c>
      <c r="EH7" s="38">
        <v>0</v>
      </c>
      <c r="EI7" s="38">
        <v>0</v>
      </c>
      <c r="EJ7" s="38" t="s">
        <v>102</v>
      </c>
      <c r="EK7" s="38" t="s">
        <v>102</v>
      </c>
      <c r="EL7" s="38" t="s">
        <v>102</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貝塚市役所</cp:lastModifiedBy>
  <dcterms:modified xsi:type="dcterms:W3CDTF">2022-02-24T06:58:08Z</dcterms:modified>
</cp:coreProperties>
</file>