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gsv02\所属別共有\下水道推進課\１．総務担当\08　庶務\照会調査等\R2\R30113行財政管理課　R1経営比較分析表\府からの修正\財政へHPアップロード用\"/>
    </mc:Choice>
  </mc:AlternateContent>
  <xr:revisionPtr revIDLastSave="0" documentId="13_ncr:1_{143DDAFA-17FC-4CB7-ABAB-B49DEF9A83C9}" xr6:coauthVersionLast="43" xr6:coauthVersionMax="43" xr10:uidLastSave="{00000000-0000-0000-0000-000000000000}"/>
  <workbookProtection workbookAlgorithmName="SHA-512" workbookHashValue="pWeuktgdTg0+QeEZej/xG6F3UmjEqESCcs81bxBlaKQv+/5pkCkR1u037JvtnWG3S1rC3OT8rOGMP21sJziGkg==" workbookSaltValue="Kx6L7LjzbR8u+7i6G63Aq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W10" i="4"/>
  <c r="P10" i="4"/>
  <c r="I10" i="4"/>
  <c r="AD8" i="4"/>
  <c r="B8" i="4"/>
  <c r="B6" i="4"/>
</calcChain>
</file>

<file path=xl/sharedStrings.xml><?xml version="1.0" encoding="utf-8"?>
<sst xmlns="http://schemas.openxmlformats.org/spreadsheetml/2006/main" count="366" uniqueCount="117">
  <si>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</si>
  <si>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</si>
  <si>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</si>
  <si>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</si>
  <si>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</si>
  <si>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</si>
  <si>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</si>
  <si>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</si>
  <si>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</si>
  <si>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</si>
  <si>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</si>
  <si>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</si>
  <si>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</si>
  <si>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</si>
  <si>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</si>
  <si>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</si>
  <si>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</si>
  <si>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</si>
  <si>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</si>
  <si>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</si>
  <si>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</si>
  <si>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</si>
  <si>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</si>
  <si>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</si>
  <si>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</si>
  <si>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</si>
  <si>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</si>
  <si>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</si>
  <si>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</si>
  <si>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</si>
  <si>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</si>
  <si>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</si>
  <si>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</si>
  <si>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</si>
  <si>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</si>
  <si>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</si>
  <si>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</si>
  <si>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</si>
  <si>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</si>
  <si>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</si>
  <si>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</si>
  <si>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</si>
  <si>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</si>
  <si>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</si>
  <si>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</si>
  <si>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</si>
  <si>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</si>
  <si>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</si>
  <si>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</si>
  <si>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</si>
  <si>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</si>
  <si>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</si>
  <si>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</si>
  <si>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</si>
  <si>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</si>
  <si>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</si>
  <si>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</si>
  <si>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</si>
  <si>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</si>
  <si>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</si>
  <si>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</si>
  <si>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</si>
  <si>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</si>
  <si>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</si>
  <si>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</si>
  <si>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</si>
  <si>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</si>
  <si>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</si>
  <si>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</si>
  <si>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</si>
  <si>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</si>
  <si>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</si>
  <si>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</si>
  <si>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</si>
  <si>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</si>
  <si>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</si>
  <si>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</si>
  <si>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</si>
  <si>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</si>
  <si>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</si>
  <si>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</si>
  <si>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</si>
  <si>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</si>
  <si>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</si>
  <si>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</si>
  <si>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</si>
  <si>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</si>
  <si>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</si>
  <si>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</si>
  <si>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</si>
  <si>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</si>
  <si>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</si>
  <si>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</si>
  <si>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</si>
  <si>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</si>
  <si>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</si>
  <si>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</si>
  <si>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</si>
  <si>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</si>
  <si>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</si>
  <si>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</si>
  <si>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</si>
  <si>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</si>
  <si>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</si>
  <si>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</si>
  <si>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</si>
  <si>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</si>
  <si>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</si>
  <si>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</si>
  <si>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</si>
  <si>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</si>
  <si>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</si>
  <si>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</si>
  <si>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令和元年度は、地方公営企業会計への移行初年度であり、従前よりも経営状況が明確になるとともに、適切な資産及び負債の把握が可能となった。
　令和元年度決算では収益的収支で最終黒字を計上することができたが、今後は、下水道施設の整備及び更新に伴う減価償却費の増加、流域下水道維持管理負担金の増加、事業開始当初の企業債償還金が令和4年頃まで高水準で継続すること等により、厳しい経営が続く見込みである。
　その中で、今後も下水道サービスを持続できるよう効率的な事業運営を目指すため、令和２年度から令和11年度までを計画期間とする「第４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</si>
  <si>
    <r>
      <t>　令和元年度は、地方公営企業会計への移行初年度であったため、従前よりも経営状況が明確になった。
　経常収支比率は102.53％となり、類似団体平均値の106.32％よりは低いものの</t>
    </r>
    <r>
      <rPr>
        <sz val="11"/>
        <color rgb="FFFF0000"/>
        <rFont val="ＭＳ ゴシック"/>
        <family val="3"/>
        <charset val="128"/>
      </rPr>
      <t>、</t>
    </r>
    <r>
      <rPr>
        <sz val="11"/>
        <color theme="1"/>
        <rFont val="ＭＳ ゴシック"/>
        <family val="3"/>
        <charset val="128"/>
      </rPr>
      <t>経常収支で黒字を計上することができた。
　流動比率は償還金がピークを迎えた翌年度償還の建設改良企業債の計上により24.85％となり、類似団体平均値の71.54％大きく下回っている。
　企業債残高対事業規模比率は1,164.98％となり、事業開始当初の大規模投資分の企業債が残っているため、類似団体平均値の約1.8倍となった。
　経費回収率は110.02％で、平成30年</t>
    </r>
    <r>
      <rPr>
        <sz val="11"/>
        <color rgb="FFFF0000"/>
        <rFont val="ＭＳ ゴシック"/>
        <family val="3"/>
        <charset val="128"/>
      </rPr>
      <t>4</t>
    </r>
    <r>
      <rPr>
        <sz val="11"/>
        <color theme="1"/>
        <rFont val="ＭＳ ゴシック"/>
        <family val="3"/>
        <charset val="128"/>
      </rPr>
      <t>月の下水道使用料の改定等の影響により、類似団体平均値88.05％よりも高い数値となっており、汚水処理に係る経費を下水道使用料で賄えている。
　汚水処理原価は124.05円となり、類似団体平均値141.15円よりも低い数値であり、有収水量1㎥当たりの汚水処理に係る経費は低く抑えられている。
　なお、施設利用率については、単独処理場を設置していないため、当該値を計上していない。</t>
    </r>
    <rPh sb="112" eb="114">
      <t>リュウドウ</t>
    </rPh>
    <rPh sb="114" eb="116">
      <t>ヒリツ</t>
    </rPh>
    <rPh sb="117" eb="119">
      <t>ショウカン</t>
    </rPh>
    <rPh sb="119" eb="120">
      <t>キン</t>
    </rPh>
    <rPh sb="125" eb="126">
      <t>ムカ</t>
    </rPh>
    <rPh sb="128" eb="131">
      <t>ヨクネンド</t>
    </rPh>
    <rPh sb="131" eb="133">
      <t>ショウカン</t>
    </rPh>
    <rPh sb="142" eb="144">
      <t>ケイジョウ</t>
    </rPh>
    <rPh sb="157" eb="159">
      <t>ルイジ</t>
    </rPh>
    <rPh sb="159" eb="161">
      <t>ダンタイ</t>
    </rPh>
    <rPh sb="161" eb="164">
      <t>ヘイキンチ</t>
    </rPh>
    <rPh sb="171" eb="172">
      <t>オオ</t>
    </rPh>
    <rPh sb="174" eb="176">
      <t>シタマワ</t>
    </rPh>
    <phoneticPr fontId="4"/>
  </si>
  <si>
    <r>
      <t>　有形固定資産減価償却率は、令和元年度から地方公営企業法を適用し、令和元年度決算で初めて減価償却累計額を計上したため、類似団体平均値よりも低くなっている。
　管渠老朽化率は0.00％になっているが、汚水管渠は供用開始後30年程度であり、法定耐用年数を経過した管渠は存在しないためである。</t>
    </r>
    <r>
      <rPr>
        <strike/>
        <sz val="11"/>
        <color theme="1"/>
        <rFont val="ＭＳ ゴシック"/>
        <family val="3"/>
        <charset val="128"/>
      </rPr>
      <t xml:space="preserve">
</t>
    </r>
    <r>
      <rPr>
        <sz val="11"/>
        <color theme="1"/>
        <rFont val="ＭＳ ゴシック"/>
        <family val="3"/>
        <charset val="128"/>
      </rPr>
      <t>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r>
    <rPh sb="145" eb="147">
      <t>カンキョ</t>
    </rPh>
    <rPh sb="147" eb="149">
      <t>カイゼン</t>
    </rPh>
    <rPh sb="149" eb="150">
      <t>リツ</t>
    </rPh>
    <phoneticPr fontId="4"/>
  </si>
  <si>
    <t>　令和元年度は、地方公営企業会計への移行初年度であったため、従前よりも経営状況が明確になった。
　経常収支比率は102.53％となり、類似団体平均値の106.32％よりは低いものの、経常収支で黒字を計上することができた。
　流動比率は償還金がピークを迎えた翌年度償還の建設改良企業債の計上により24.85％となり、類似団体平均値の71.54％大きく下回っている。
　企業債残高対事業規模比率は1,164.98％となり、事業開始当初の大規模投資分の企業債が残っているため、類似団体平均値の約1.8倍となった。
　経費回収率は110.02％で、平成30年4月の下水道使用料の改定等の影響により、類似団体平均値88.05％よりも高い数値となっており、汚水処理に係る経費を下水道使用料で賄えている。
　汚水処理原価は124.05円となり、類似団体平均値141.15円よりも低い数値であり、有収水量1㎥当たりの汚水処理に係る経費は低く抑えられている。
　なお、施設利用率については、単独処理場を設置していないため、当該値を計上していない。</t>
    <rPh sb="112" eb="114">
      <t>リュウドウ</t>
    </rPh>
    <rPh sb="114" eb="116">
      <t>ヒリツ</t>
    </rPh>
    <rPh sb="117" eb="119">
      <t>ショウカン</t>
    </rPh>
    <rPh sb="119" eb="120">
      <t>キン</t>
    </rPh>
    <rPh sb="125" eb="126">
      <t>ムカ</t>
    </rPh>
    <rPh sb="128" eb="131">
      <t>ヨクネンド</t>
    </rPh>
    <rPh sb="131" eb="133">
      <t>ショウカン</t>
    </rPh>
    <rPh sb="142" eb="144">
      <t>ケイジョウ</t>
    </rPh>
    <rPh sb="157" eb="159">
      <t>ルイジ</t>
    </rPh>
    <rPh sb="159" eb="161">
      <t>ダンタイ</t>
    </rPh>
    <rPh sb="161" eb="164">
      <t>ヘイキンチ</t>
    </rPh>
    <rPh sb="171" eb="172">
      <t>オオ</t>
    </rPh>
    <rPh sb="174" eb="17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</si>
</sst>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08-4CEE-98FA-71EA5717DE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8E08-4CEE-98FA-71EA5717DE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102.53</c:v>
                </c:pt>
              </c:numCache>
            </c:numRef>
          </c:val>
          <c:extLst>
            <c:ext xmlns:c16="http://schemas.microsoft.com/office/drawing/2014/chart" uri="{C3380CC4-5D6E-409C-BE32-E72D297353CC}">
              <c16:uniqueId val="{00000000-92D4-4BBE-A4AA-5FE32D57F1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92D4-4BBE-A4AA-5FE32D57F1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3.13</c:v>
                </c:pt>
              </c:numCache>
            </c:numRef>
          </c:val>
          <c:extLst>
            <c:ext xmlns:c16="http://schemas.microsoft.com/office/drawing/2014/chart" uri="{C3380CC4-5D6E-409C-BE32-E72D297353CC}">
              <c16:uniqueId val="{00000000-251A-4970-9475-9E96944345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251A-4970-9475-9E96944345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AE-4C42-B504-D1F177265F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A4AE-4C42-B504-D1F177265F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71-4050-A2E9-8FC0069E92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FB71-4050-A2E9-8FC0069E92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24.85</c:v>
                </c:pt>
              </c:numCache>
            </c:numRef>
          </c:val>
          <c:extLst>
            <c:ext xmlns:c16="http://schemas.microsoft.com/office/drawing/2014/chart" uri="{C3380CC4-5D6E-409C-BE32-E72D297353CC}">
              <c16:uniqueId val="{00000000-F48B-4738-A998-88372CFAE0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F48B-4738-A998-88372CFAE0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1164.98</c:v>
                </c:pt>
              </c:numCache>
            </c:numRef>
          </c:val>
          <c:extLst>
            <c:ext xmlns:c16="http://schemas.microsoft.com/office/drawing/2014/chart" uri="{C3380CC4-5D6E-409C-BE32-E72D297353CC}">
              <c16:uniqueId val="{00000000-EA28-4CBA-82D3-8EB8167C28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EA28-4CBA-82D3-8EB8167C28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110.02</c:v>
                </c:pt>
              </c:numCache>
            </c:numRef>
          </c:val>
          <c:extLst>
            <c:ext xmlns:c16="http://schemas.microsoft.com/office/drawing/2014/chart" uri="{C3380CC4-5D6E-409C-BE32-E72D297353CC}">
              <c16:uniqueId val="{00000000-2980-472B-9C06-61F5F5EFFF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2980-472B-9C06-61F5F5EFFF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124.05</c:v>
                </c:pt>
              </c:numCache>
            </c:numRef>
          </c:val>
          <c:extLst>
            <c:ext xmlns:c16="http://schemas.microsoft.com/office/drawing/2014/chart" uri="{C3380CC4-5D6E-409C-BE32-E72D297353CC}">
              <c16:uniqueId val="{00000000-5954-49B9-8561-D0C1ED37C7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5954-49B9-8561-D0C1ED37C7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C1-4B2D-B1AC-28FDFD02ED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1FC1-4B2D-B1AC-28FDFD02ED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87.25</c:v>
                </c:pt>
              </c:numCache>
            </c:numRef>
          </c:val>
          <c:extLst>
            <c:ext xmlns:c16="http://schemas.microsoft.com/office/drawing/2014/chart" uri="{C3380CC4-5D6E-409C-BE32-E72D297353CC}">
              <c16:uniqueId val="{00000000-409D-438A-B515-5DF23FD261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409D-438A-B515-5DF23FD261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貝塚市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86276</v>
      </c>
      <c r="AM8" s="69"/>
      <c r="AN8" s="69"/>
      <c r="AO8" s="69"/>
      <c r="AP8" s="69"/>
      <c r="AQ8" s="69"/>
      <c r="AR8" s="69"/>
      <c r="AS8" s="69"/>
      <c r="AT8" s="68">
        <f>データ!T6</f>
        <v>43.93</v>
      </c>
      <c r="AU8" s="68"/>
      <c r="AV8" s="68"/>
      <c r="AW8" s="68"/>
      <c r="AX8" s="68"/>
      <c r="AY8" s="68"/>
      <c r="AZ8" s="68"/>
      <c r="BA8" s="68"/>
      <c r="BB8" s="68">
        <f>データ!U6</f>
        <v>1963.94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53.01</v>
      </c>
      <c r="J10" s="68"/>
      <c r="K10" s="68"/>
      <c r="L10" s="68"/>
      <c r="M10" s="68"/>
      <c r="N10" s="68"/>
      <c r="O10" s="68"/>
      <c r="P10" s="68">
        <f>データ!P6</f>
        <v>64.319999999999993</v>
      </c>
      <c r="Q10" s="68"/>
      <c r="R10" s="68"/>
      <c r="S10" s="68"/>
      <c r="T10" s="68"/>
      <c r="U10" s="68"/>
      <c r="V10" s="68"/>
      <c r="W10" s="68">
        <f>データ!Q6</f>
        <v>87.79</v>
      </c>
      <c r="X10" s="68"/>
      <c r="Y10" s="68"/>
      <c r="Z10" s="68"/>
      <c r="AA10" s="68"/>
      <c r="AB10" s="68"/>
      <c r="AC10" s="68"/>
      <c r="AD10" s="69">
        <f>データ!R6</f>
        <v>2110</v>
      </c>
      <c r="AE10" s="69"/>
      <c r="AF10" s="69"/>
      <c r="AG10" s="69"/>
      <c r="AH10" s="69"/>
      <c r="AI10" s="69"/>
      <c r="AJ10" s="69"/>
      <c r="AK10" s="2"/>
      <c r="AL10" s="69">
        <f>データ!V6</f>
        <v>55248</v>
      </c>
      <c r="AM10" s="69"/>
      <c r="AN10" s="69"/>
      <c r="AO10" s="69"/>
      <c r="AP10" s="69"/>
      <c r="AQ10" s="69"/>
      <c r="AR10" s="69"/>
      <c r="AS10" s="69"/>
      <c r="AT10" s="68">
        <f>データ!W6</f>
        <v>10.039999999999999</v>
      </c>
      <c r="AU10" s="68"/>
      <c r="AV10" s="68"/>
      <c r="AW10" s="68"/>
      <c r="AX10" s="68"/>
      <c r="AY10" s="68"/>
      <c r="AZ10" s="68"/>
      <c r="BA10" s="68"/>
      <c r="BB10" s="68">
        <f>データ!X6</f>
        <v>5502.79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zVkAQ7x9/cE/k/McLtU9VYQi3C9683w01uZflpOmhi3genqoLFdiM9vJWUtBkMQbDOWY5rDnAQIOUs7pg+pQVw==" saltValue="YODjHVu13+p4boCC/SN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272086</v>
      </c>
      <c r="D6" s="33">
        <f t="shared" si="3"/>
        <v>46</v>
      </c>
      <c r="E6" s="33">
        <f t="shared" si="3"/>
        <v>17</v>
      </c>
      <c r="F6" s="33">
        <f t="shared" si="3"/>
        <v>1</v>
      </c>
      <c r="G6" s="33">
        <f t="shared" si="3"/>
        <v>0</v>
      </c>
      <c r="H6" s="33" t="str">
        <f t="shared" si="3"/>
        <v>大阪府　貝塚市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53.01</v>
      </c>
      <c r="P6" s="34">
        <f t="shared" si="3"/>
        <v>64.319999999999993</v>
      </c>
      <c r="Q6" s="34">
        <f t="shared" si="3"/>
        <v>87.79</v>
      </c>
      <c r="R6" s="34">
        <f t="shared" si="3"/>
        <v>2110</v>
      </c>
      <c r="S6" s="34">
        <f t="shared" si="3"/>
        <v>86276</v>
      </c>
      <c r="T6" s="34">
        <f t="shared" si="3"/>
        <v>43.93</v>
      </c>
      <c r="U6" s="34">
        <f t="shared" si="3"/>
        <v>1963.94</v>
      </c>
      <c r="V6" s="34">
        <f t="shared" si="3"/>
        <v>55248</v>
      </c>
      <c r="W6" s="34">
        <f t="shared" si="3"/>
        <v>10.039999999999999</v>
      </c>
      <c r="X6" s="34">
        <f t="shared" si="3"/>
        <v>5502.79</v>
      </c>
      <c r="Y6" s="35" t="str">
        <f>IF(Y7="",NA(),Y7)</f>
        <v>-</v>
      </c>
      <c r="Z6" s="35" t="str">
        <f t="shared" ref="Z6:AH6" si="4">IF(Z7="",NA(),Z7)</f>
        <v>-</v>
      </c>
      <c r="AA6" s="35" t="str">
        <f t="shared" si="4"/>
        <v>-</v>
      </c>
      <c r="AB6" s="35" t="str">
        <f t="shared" si="4"/>
        <v>-</v>
      </c>
      <c r="AC6" s="35">
        <f t="shared" si="4"/>
        <v>102.53</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24.85</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1164.98</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110.02</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124.05</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87.25</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3.13</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272086</v>
      </c>
      <c r="D7" s="37">
        <v>46</v>
      </c>
      <c r="E7" s="37">
        <v>17</v>
      </c>
      <c r="F7" s="37">
        <v>1</v>
      </c>
      <c r="G7" s="37">
        <v>0</v>
      </c>
      <c r="H7" s="37" t="s">
        <v>96</v>
      </c>
      <c r="I7" s="37" t="s">
        <v>97</v>
      </c>
      <c r="J7" s="37" t="s">
        <v>98</v>
      </c>
      <c r="K7" s="37" t="s">
        <v>99</v>
      </c>
      <c r="L7" s="37" t="s">
        <v>100</v>
      </c>
      <c r="M7" s="37" t="s">
        <v>101</v>
      </c>
      <c r="N7" s="38" t="s">
        <v>102</v>
      </c>
      <c r="O7" s="38">
        <v>53.01</v>
      </c>
      <c r="P7" s="38">
        <v>64.319999999999993</v>
      </c>
      <c r="Q7" s="38">
        <v>87.79</v>
      </c>
      <c r="R7" s="38">
        <v>2110</v>
      </c>
      <c r="S7" s="38">
        <v>86276</v>
      </c>
      <c r="T7" s="38">
        <v>43.93</v>
      </c>
      <c r="U7" s="38">
        <v>1963.94</v>
      </c>
      <c r="V7" s="38">
        <v>55248</v>
      </c>
      <c r="W7" s="38">
        <v>10.039999999999999</v>
      </c>
      <c r="X7" s="38">
        <v>5502.79</v>
      </c>
      <c r="Y7" s="38" t="s">
        <v>102</v>
      </c>
      <c r="Z7" s="38" t="s">
        <v>102</v>
      </c>
      <c r="AA7" s="38" t="s">
        <v>102</v>
      </c>
      <c r="AB7" s="38" t="s">
        <v>102</v>
      </c>
      <c r="AC7" s="38">
        <v>102.53</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24.85</v>
      </c>
      <c r="AZ7" s="38" t="s">
        <v>102</v>
      </c>
      <c r="BA7" s="38" t="s">
        <v>102</v>
      </c>
      <c r="BB7" s="38" t="s">
        <v>102</v>
      </c>
      <c r="BC7" s="38" t="s">
        <v>102</v>
      </c>
      <c r="BD7" s="38">
        <v>71.540000000000006</v>
      </c>
      <c r="BE7" s="38">
        <v>69.540000000000006</v>
      </c>
      <c r="BF7" s="38" t="s">
        <v>102</v>
      </c>
      <c r="BG7" s="38" t="s">
        <v>102</v>
      </c>
      <c r="BH7" s="38" t="s">
        <v>102</v>
      </c>
      <c r="BI7" s="38" t="s">
        <v>102</v>
      </c>
      <c r="BJ7" s="38">
        <v>1164.98</v>
      </c>
      <c r="BK7" s="38" t="s">
        <v>102</v>
      </c>
      <c r="BL7" s="38" t="s">
        <v>102</v>
      </c>
      <c r="BM7" s="38" t="s">
        <v>102</v>
      </c>
      <c r="BN7" s="38" t="s">
        <v>102</v>
      </c>
      <c r="BO7" s="38">
        <v>653.69000000000005</v>
      </c>
      <c r="BP7" s="38">
        <v>682.51</v>
      </c>
      <c r="BQ7" s="38" t="s">
        <v>102</v>
      </c>
      <c r="BR7" s="38" t="s">
        <v>102</v>
      </c>
      <c r="BS7" s="38" t="s">
        <v>102</v>
      </c>
      <c r="BT7" s="38" t="s">
        <v>102</v>
      </c>
      <c r="BU7" s="38">
        <v>110.02</v>
      </c>
      <c r="BV7" s="38" t="s">
        <v>102</v>
      </c>
      <c r="BW7" s="38" t="s">
        <v>102</v>
      </c>
      <c r="BX7" s="38" t="s">
        <v>102</v>
      </c>
      <c r="BY7" s="38" t="s">
        <v>102</v>
      </c>
      <c r="BZ7" s="38">
        <v>88.05</v>
      </c>
      <c r="CA7" s="38">
        <v>100.34</v>
      </c>
      <c r="CB7" s="38" t="s">
        <v>102</v>
      </c>
      <c r="CC7" s="38" t="s">
        <v>102</v>
      </c>
      <c r="CD7" s="38" t="s">
        <v>102</v>
      </c>
      <c r="CE7" s="38" t="s">
        <v>102</v>
      </c>
      <c r="CF7" s="38">
        <v>124.05</v>
      </c>
      <c r="CG7" s="38" t="s">
        <v>102</v>
      </c>
      <c r="CH7" s="38" t="s">
        <v>102</v>
      </c>
      <c r="CI7" s="38" t="s">
        <v>102</v>
      </c>
      <c r="CJ7" s="38" t="s">
        <v>102</v>
      </c>
      <c r="CK7" s="38">
        <v>141.15</v>
      </c>
      <c r="CL7" s="38">
        <v>136.15</v>
      </c>
      <c r="CM7" s="38" t="s">
        <v>102</v>
      </c>
      <c r="CN7" s="38" t="s">
        <v>102</v>
      </c>
      <c r="CO7" s="38" t="s">
        <v>102</v>
      </c>
      <c r="CP7" s="38" t="s">
        <v>102</v>
      </c>
      <c r="CQ7" s="38" t="s">
        <v>102</v>
      </c>
      <c r="CR7" s="38" t="s">
        <v>102</v>
      </c>
      <c r="CS7" s="38" t="s">
        <v>102</v>
      </c>
      <c r="CT7" s="38" t="s">
        <v>102</v>
      </c>
      <c r="CU7" s="38" t="s">
        <v>102</v>
      </c>
      <c r="CV7" s="38">
        <v>57.04</v>
      </c>
      <c r="CW7" s="38">
        <v>59.64</v>
      </c>
      <c r="CX7" s="38" t="s">
        <v>102</v>
      </c>
      <c r="CY7" s="38" t="s">
        <v>102</v>
      </c>
      <c r="CZ7" s="38" t="s">
        <v>102</v>
      </c>
      <c r="DA7" s="38" t="s">
        <v>102</v>
      </c>
      <c r="DB7" s="38">
        <v>87.25</v>
      </c>
      <c r="DC7" s="38" t="s">
        <v>102</v>
      </c>
      <c r="DD7" s="38" t="s">
        <v>102</v>
      </c>
      <c r="DE7" s="38" t="s">
        <v>102</v>
      </c>
      <c r="DF7" s="38" t="s">
        <v>102</v>
      </c>
      <c r="DG7" s="38">
        <v>93.73</v>
      </c>
      <c r="DH7" s="38">
        <v>95.35</v>
      </c>
      <c r="DI7" s="38" t="s">
        <v>102</v>
      </c>
      <c r="DJ7" s="38" t="s">
        <v>102</v>
      </c>
      <c r="DK7" s="38" t="s">
        <v>102</v>
      </c>
      <c r="DL7" s="38" t="s">
        <v>102</v>
      </c>
      <c r="DM7" s="38">
        <v>3.13</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貝塚市役所</cp:lastModifiedBy>
  <dcterms:modified xsi:type="dcterms:W3CDTF">2021-02-25T23:58:19Z</dcterms:modified>
</cp:coreProperties>
</file>